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Ricardo\Botão FC\Libertadores Botão FC\Temporada\2023\"/>
    </mc:Choice>
  </mc:AlternateContent>
  <xr:revisionPtr revIDLastSave="0" documentId="13_ncr:1_{73B4B321-D287-4132-BA9E-DA60F2212E5A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Tabela 1ª Fase" sheetId="20" r:id="rId1"/>
    <sheet name="Classificação" sheetId="8" r:id="rId2"/>
    <sheet name="Times" sheetId="18" r:id="rId3"/>
  </sheets>
  <definedNames>
    <definedName name="_xlnm.Print_Area" localSheetId="1">Classificação!$A$1:$K$14</definedName>
    <definedName name="_xlnm.Print_Area" localSheetId="0">'Tabela 1ª Fase'!$A$1:$H$96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6" i="8" l="1"/>
  <c r="M7" i="8"/>
  <c r="M8" i="8"/>
  <c r="M9" i="8"/>
  <c r="M10" i="8"/>
  <c r="M11" i="8"/>
  <c r="M12" i="8"/>
  <c r="M13" i="8"/>
  <c r="M5" i="8"/>
  <c r="M4" i="8"/>
  <c r="F18" i="20"/>
  <c r="C4" i="8"/>
  <c r="D4" i="8"/>
  <c r="F4" i="8"/>
  <c r="G4" i="8"/>
  <c r="H4" i="8"/>
  <c r="I4" i="8"/>
  <c r="J4" i="8"/>
  <c r="C13" i="8"/>
  <c r="D13" i="8"/>
  <c r="F13" i="8"/>
  <c r="G13" i="8"/>
  <c r="H13" i="8"/>
  <c r="I13" i="8"/>
  <c r="J13" i="8"/>
  <c r="C6" i="8"/>
  <c r="D6" i="8"/>
  <c r="F6" i="8"/>
  <c r="G6" i="8"/>
  <c r="H6" i="8"/>
  <c r="I6" i="8"/>
  <c r="J6" i="8"/>
  <c r="C8" i="8"/>
  <c r="D8" i="8"/>
  <c r="F8" i="8"/>
  <c r="G8" i="8"/>
  <c r="H8" i="8"/>
  <c r="I8" i="8"/>
  <c r="J8" i="8"/>
  <c r="C7" i="8"/>
  <c r="D7" i="8"/>
  <c r="F7" i="8"/>
  <c r="G7" i="8"/>
  <c r="H7" i="8"/>
  <c r="I7" i="8"/>
  <c r="J7" i="8"/>
  <c r="C5" i="8"/>
  <c r="D5" i="8"/>
  <c r="F5" i="8"/>
  <c r="G5" i="8"/>
  <c r="H5" i="8"/>
  <c r="I5" i="8"/>
  <c r="J5" i="8"/>
  <c r="C9" i="8"/>
  <c r="D9" i="8"/>
  <c r="F9" i="8"/>
  <c r="G9" i="8"/>
  <c r="H9" i="8"/>
  <c r="I9" i="8"/>
  <c r="J9" i="8"/>
  <c r="C12" i="8"/>
  <c r="D12" i="8"/>
  <c r="F12" i="8"/>
  <c r="G12" i="8"/>
  <c r="H12" i="8"/>
  <c r="I12" i="8"/>
  <c r="J12" i="8"/>
  <c r="C10" i="8"/>
  <c r="D10" i="8"/>
  <c r="F10" i="8"/>
  <c r="G10" i="8"/>
  <c r="H10" i="8"/>
  <c r="I10" i="8"/>
  <c r="J10" i="8"/>
  <c r="C11" i="8"/>
  <c r="D11" i="8"/>
  <c r="F11" i="8"/>
  <c r="G11" i="8"/>
  <c r="H11" i="8"/>
  <c r="I11" i="8"/>
  <c r="J11" i="8"/>
  <c r="B8" i="20"/>
  <c r="F8" i="20"/>
  <c r="B10" i="20"/>
  <c r="F10" i="20"/>
  <c r="B12" i="20"/>
  <c r="F12" i="20"/>
  <c r="B14" i="20"/>
  <c r="F14" i="20"/>
  <c r="B16" i="20"/>
  <c r="F16" i="20"/>
  <c r="B18" i="20"/>
  <c r="B20" i="20"/>
  <c r="F20" i="20"/>
  <c r="B22" i="20"/>
  <c r="F22" i="20"/>
  <c r="B24" i="20"/>
  <c r="F24" i="20"/>
  <c r="B26" i="20"/>
  <c r="F26" i="20"/>
  <c r="B28" i="20"/>
  <c r="F28" i="20"/>
  <c r="B30" i="20"/>
  <c r="F30" i="20"/>
  <c r="B32" i="20"/>
  <c r="F32" i="20"/>
  <c r="B34" i="20"/>
  <c r="F34" i="20"/>
  <c r="B36" i="20"/>
  <c r="F36" i="20"/>
  <c r="B38" i="20"/>
  <c r="F38" i="20"/>
  <c r="B40" i="20"/>
  <c r="F40" i="20"/>
  <c r="B42" i="20"/>
  <c r="F42" i="20"/>
  <c r="B44" i="20"/>
  <c r="F44" i="20"/>
  <c r="B46" i="20"/>
  <c r="F46" i="20"/>
  <c r="B48" i="20"/>
  <c r="F48" i="20"/>
  <c r="B50" i="20"/>
  <c r="F50" i="20"/>
  <c r="B52" i="20"/>
  <c r="F52" i="20"/>
  <c r="B54" i="20"/>
  <c r="F54" i="20"/>
  <c r="B56" i="20"/>
  <c r="F56" i="20"/>
  <c r="B58" i="20"/>
  <c r="F58" i="20"/>
  <c r="B60" i="20"/>
  <c r="F60" i="20"/>
  <c r="B62" i="20"/>
  <c r="F62" i="20"/>
  <c r="B64" i="20"/>
  <c r="F64" i="20"/>
  <c r="B66" i="20"/>
  <c r="F66" i="20"/>
  <c r="B68" i="20"/>
  <c r="F68" i="20"/>
  <c r="B70" i="20"/>
  <c r="F70" i="20"/>
  <c r="B72" i="20"/>
  <c r="F72" i="20"/>
  <c r="B74" i="20"/>
  <c r="F74" i="20"/>
  <c r="B76" i="20"/>
  <c r="F76" i="20"/>
  <c r="B78" i="20"/>
  <c r="F78" i="20"/>
  <c r="B80" i="20"/>
  <c r="F80" i="20"/>
  <c r="B82" i="20"/>
  <c r="F82" i="20"/>
  <c r="B84" i="20"/>
  <c r="F84" i="20"/>
  <c r="B86" i="20"/>
  <c r="F86" i="20"/>
  <c r="B88" i="20"/>
  <c r="F88" i="20"/>
  <c r="B90" i="20"/>
  <c r="F90" i="20"/>
  <c r="B92" i="20"/>
  <c r="F92" i="20"/>
  <c r="B94" i="20"/>
  <c r="F94" i="20"/>
  <c r="B96" i="20"/>
  <c r="F96" i="20"/>
  <c r="K9" i="8" l="1"/>
  <c r="K5" i="8"/>
  <c r="E8" i="8"/>
  <c r="B8" i="8" s="1"/>
  <c r="E11" i="8"/>
  <c r="B11" i="8" s="1"/>
  <c r="E13" i="8"/>
  <c r="B13" i="8" s="1"/>
  <c r="K4" i="8"/>
  <c r="K6" i="8"/>
  <c r="K8" i="8"/>
  <c r="E10" i="8"/>
  <c r="B10" i="8" s="1"/>
  <c r="K12" i="8"/>
  <c r="E12" i="8"/>
  <c r="B12" i="8" s="1"/>
  <c r="E9" i="8"/>
  <c r="B9" i="8" s="1"/>
  <c r="E7" i="8"/>
  <c r="B7" i="8" s="1"/>
  <c r="E4" i="8"/>
  <c r="B4" i="8" s="1"/>
  <c r="E5" i="8"/>
  <c r="B5" i="8" s="1"/>
  <c r="K10" i="8"/>
  <c r="K7" i="8"/>
  <c r="K11" i="8"/>
  <c r="E6" i="8"/>
  <c r="B6" i="8" s="1"/>
  <c r="K13" i="8"/>
</calcChain>
</file>

<file path=xl/sharedStrings.xml><?xml version="1.0" encoding="utf-8"?>
<sst xmlns="http://schemas.openxmlformats.org/spreadsheetml/2006/main" count="119" uniqueCount="73">
  <si>
    <t>X</t>
  </si>
  <si>
    <t>CLASSIFICAÇÃO</t>
  </si>
  <si>
    <t>POSIÇÃO</t>
  </si>
  <si>
    <t>TIMES</t>
  </si>
  <si>
    <t>JOGOS</t>
  </si>
  <si>
    <t>PONTOS</t>
  </si>
  <si>
    <t>V</t>
  </si>
  <si>
    <t>E</t>
  </si>
  <si>
    <t>D</t>
  </si>
  <si>
    <t>GP</t>
  </si>
  <si>
    <t>GC</t>
  </si>
  <si>
    <t>SALDO</t>
  </si>
  <si>
    <t>GRUPO 1</t>
  </si>
  <si>
    <t>Jogos</t>
  </si>
  <si>
    <t>1 / 2</t>
  </si>
  <si>
    <t>1 / 1</t>
  </si>
  <si>
    <t>1 / 3</t>
  </si>
  <si>
    <t>1 / 4</t>
  </si>
  <si>
    <t>1 / 5</t>
  </si>
  <si>
    <t>2 / 1</t>
  </si>
  <si>
    <t>2 / 2</t>
  </si>
  <si>
    <t>2 / 3</t>
  </si>
  <si>
    <t>2 / 4</t>
  </si>
  <si>
    <t>2 / 5</t>
  </si>
  <si>
    <t>3 / 1</t>
  </si>
  <si>
    <t>3 / 2</t>
  </si>
  <si>
    <t>3 / 3</t>
  </si>
  <si>
    <t>4 / 1</t>
  </si>
  <si>
    <t>4 / 2</t>
  </si>
  <si>
    <t>4 / 3</t>
  </si>
  <si>
    <t>5 / 1</t>
  </si>
  <si>
    <t>5 / 2</t>
  </si>
  <si>
    <t>5 / 3</t>
  </si>
  <si>
    <t>6 / 1</t>
  </si>
  <si>
    <t>6 / 2</t>
  </si>
  <si>
    <t>6 / 3</t>
  </si>
  <si>
    <t>7 / 1</t>
  </si>
  <si>
    <t>7 / 2</t>
  </si>
  <si>
    <t>7 / 3</t>
  </si>
  <si>
    <t>8 / 2</t>
  </si>
  <si>
    <t>8 / 3</t>
  </si>
  <si>
    <t>9 / 1</t>
  </si>
  <si>
    <t>9 / 2</t>
  </si>
  <si>
    <t>9 / 3</t>
  </si>
  <si>
    <t>3 / 4</t>
  </si>
  <si>
    <t>3 / 5</t>
  </si>
  <si>
    <t>4 / 4</t>
  </si>
  <si>
    <t>4 / 5</t>
  </si>
  <si>
    <t>5 / 4</t>
  </si>
  <si>
    <t>5 / 5</t>
  </si>
  <si>
    <t>6 / 4</t>
  </si>
  <si>
    <t>6 / 5</t>
  </si>
  <si>
    <t>7 / 4</t>
  </si>
  <si>
    <t>7 / 5</t>
  </si>
  <si>
    <t>8 / 1</t>
  </si>
  <si>
    <t>8 / 4</t>
  </si>
  <si>
    <t>8 / 5</t>
  </si>
  <si>
    <t>9 / 4</t>
  </si>
  <si>
    <t>9 / 5</t>
  </si>
  <si>
    <t>RODADA</t>
  </si>
  <si>
    <t>TOTAL</t>
  </si>
  <si>
    <t>1ª Fase</t>
  </si>
  <si>
    <t>Libertadores Botão FC - Março 2023</t>
  </si>
  <si>
    <t>ANA</t>
  </si>
  <si>
    <t>LDU</t>
  </si>
  <si>
    <t>OCA</t>
  </si>
  <si>
    <t>RIV</t>
  </si>
  <si>
    <t>SLO</t>
  </si>
  <si>
    <t>SAN</t>
  </si>
  <si>
    <t>VAS</t>
  </si>
  <si>
    <t>GRE</t>
  </si>
  <si>
    <t>PAL</t>
  </si>
  <si>
    <t>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</si>
</sst>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2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color indexed="10"/>
      <name val="Arial"/>
      <family val="2"/>
    </font>
    <font>
      <b/>
      <sz val="22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6"/>
      <color indexed="10"/>
      <name val="Arial"/>
      <family val="2"/>
    </font>
    <font>
      <b/>
      <sz val="16"/>
      <color indexed="12"/>
      <name val="Arial"/>
      <family val="2"/>
    </font>
    <font>
      <b/>
      <sz val="26"/>
      <name val="Arial"/>
      <family val="2"/>
    </font>
    <font>
      <b/>
      <sz val="18"/>
      <color indexed="10"/>
      <name val="Arial"/>
      <family val="2"/>
    </font>
    <font>
      <sz val="18"/>
      <name val="Arial"/>
      <family val="2"/>
    </font>
    <font>
      <b/>
      <sz val="18"/>
      <color indexed="12"/>
      <name val="Arial"/>
      <family val="2"/>
    </font>
    <font>
      <b/>
      <sz val="18"/>
      <color indexed="17"/>
      <name val="Arial"/>
      <family val="2"/>
    </font>
    <font>
      <b/>
      <sz val="18"/>
      <color indexed="18"/>
      <name val="Arial"/>
      <family val="2"/>
    </font>
    <font>
      <b/>
      <sz val="24"/>
      <color indexed="12"/>
      <name val="Arial"/>
      <family val="2"/>
    </font>
    <font>
      <b/>
      <sz val="16"/>
      <name val="Arial"/>
      <family val="2"/>
    </font>
    <font>
      <b/>
      <sz val="18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Fill="1"/>
    <xf numFmtId="0" fontId="1" fillId="0" borderId="0" xfId="0" applyFont="1" applyAlignment="1">
      <alignment horizontal="right"/>
    </xf>
    <xf numFmtId="49" fontId="6" fillId="0" borderId="0" xfId="0" applyNumberFormat="1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13" fillId="2" borderId="4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49" fontId="13" fillId="0" borderId="0" xfId="0" applyNumberFormat="1" applyFont="1" applyFill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Alignment="1">
      <alignment horizontal="center" vertical="center"/>
    </xf>
    <xf numFmtId="49" fontId="15" fillId="3" borderId="4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0" fontId="3" fillId="0" borderId="7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64" fontId="3" fillId="0" borderId="9" xfId="0" applyNumberFormat="1" applyFont="1" applyFill="1" applyBorder="1" applyAlignment="1">
      <alignment horizontal="center" vertical="center"/>
    </xf>
    <xf numFmtId="10" fontId="14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5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20" fillId="5" borderId="4" xfId="0" applyNumberFormat="1" applyFont="1" applyFill="1" applyBorder="1" applyAlignment="1">
      <alignment horizontal="center" vertical="center"/>
    </xf>
    <xf numFmtId="49" fontId="20" fillId="6" borderId="4" xfId="0" applyNumberFormat="1" applyFont="1" applyFill="1" applyBorder="1" applyAlignment="1">
      <alignment horizontal="center" vertical="center"/>
    </xf>
    <xf numFmtId="49" fontId="17" fillId="7" borderId="4" xfId="0" applyNumberFormat="1" applyFont="1" applyFill="1" applyBorder="1" applyAlignment="1">
      <alignment horizontal="center" vertical="center"/>
    </xf>
    <xf numFmtId="49" fontId="3" fillId="8" borderId="4" xfId="0" applyNumberFormat="1" applyFont="1" applyFill="1" applyBorder="1" applyAlignment="1">
      <alignment horizontal="center" vertical="center"/>
    </xf>
    <xf numFmtId="49" fontId="20" fillId="9" borderId="4" xfId="0" applyNumberFormat="1" applyFont="1" applyFill="1" applyBorder="1" applyAlignment="1">
      <alignment horizontal="center" vertical="center"/>
    </xf>
    <xf numFmtId="49" fontId="20" fillId="10" borderId="0" xfId="0" applyNumberFormat="1" applyFont="1" applyFill="1" applyAlignment="1">
      <alignment horizontal="center" vertical="center"/>
    </xf>
    <xf numFmtId="49" fontId="20" fillId="11" borderId="0" xfId="0" applyNumberFormat="1" applyFont="1" applyFill="1" applyAlignment="1">
      <alignment horizontal="center" vertical="center"/>
    </xf>
    <xf numFmtId="0" fontId="12" fillId="0" borderId="1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64" fontId="3" fillId="12" borderId="9" xfId="0" applyNumberFormat="1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/>
    </xf>
    <xf numFmtId="0" fontId="19" fillId="0" borderId="13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14" fontId="5" fillId="0" borderId="18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textRotation="90"/>
    </xf>
    <xf numFmtId="0" fontId="18" fillId="0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7"/>
  <sheetViews>
    <sheetView tabSelected="1" zoomScale="99" zoomScaleNormal="99" workbookViewId="0">
      <selection activeCell="K8" sqref="K8"/>
    </sheetView>
  </sheetViews>
  <sheetFormatPr defaultRowHeight="15.75" x14ac:dyDescent="0.2"/>
  <cols>
    <col min="1" max="1" width="11.7109375" style="4" bestFit="1" customWidth="1"/>
    <col min="2" max="2" width="28.140625" style="2" bestFit="1" customWidth="1"/>
    <col min="3" max="3" width="3.85546875" style="6" customWidth="1"/>
    <col min="4" max="4" width="3.140625" style="4" customWidth="1"/>
    <col min="5" max="5" width="3.85546875" style="6" customWidth="1"/>
    <col min="6" max="6" width="28.140625" style="2" bestFit="1" customWidth="1"/>
    <col min="7" max="7" width="14.42578125" style="11" bestFit="1" customWidth="1"/>
    <col min="8" max="8" width="2.7109375" style="5" customWidth="1"/>
  </cols>
  <sheetData>
    <row r="1" spans="1:14" ht="12.95" customHeight="1" thickTop="1" x14ac:dyDescent="0.2">
      <c r="A1" s="78" t="s">
        <v>62</v>
      </c>
      <c r="B1" s="79"/>
      <c r="C1" s="79"/>
      <c r="D1" s="79"/>
      <c r="E1" s="79"/>
      <c r="F1" s="79"/>
      <c r="G1" s="80"/>
      <c r="H1" s="62"/>
      <c r="I1" s="14"/>
      <c r="J1" s="14"/>
      <c r="K1" s="14"/>
      <c r="L1" s="14"/>
      <c r="M1" s="14"/>
      <c r="N1" s="14"/>
    </row>
    <row r="2" spans="1:14" ht="13.7" customHeight="1" thickBot="1" x14ac:dyDescent="0.25">
      <c r="A2" s="81"/>
      <c r="B2" s="82"/>
      <c r="C2" s="82"/>
      <c r="D2" s="82"/>
      <c r="E2" s="82"/>
      <c r="F2" s="82"/>
      <c r="G2" s="83"/>
      <c r="H2" s="63"/>
      <c r="I2" s="14"/>
      <c r="J2" s="14"/>
      <c r="K2" s="14"/>
      <c r="L2" s="14"/>
      <c r="M2" s="14"/>
      <c r="N2" s="14"/>
    </row>
    <row r="3" spans="1:14" ht="16.5" customHeight="1" thickTop="1" x14ac:dyDescent="0.2">
      <c r="A3" s="77" t="s">
        <v>13</v>
      </c>
      <c r="B3" s="72"/>
      <c r="C3" s="73"/>
      <c r="E3" s="71">
        <v>45011</v>
      </c>
      <c r="F3" s="72"/>
      <c r="G3" s="73"/>
    </row>
    <row r="4" spans="1:14" ht="15" customHeight="1" thickBot="1" x14ac:dyDescent="0.25">
      <c r="A4" s="74"/>
      <c r="B4" s="75"/>
      <c r="C4" s="76"/>
      <c r="D4" s="3"/>
      <c r="E4" s="74"/>
      <c r="F4" s="75"/>
      <c r="G4" s="76"/>
    </row>
    <row r="5" spans="1:14" ht="16.5" thickBot="1" x14ac:dyDescent="0.25"/>
    <row r="6" spans="1:14" ht="24" thickBot="1" x14ac:dyDescent="0.25">
      <c r="B6" s="68" t="s">
        <v>61</v>
      </c>
      <c r="C6" s="69"/>
      <c r="D6" s="69"/>
      <c r="E6" s="69"/>
      <c r="F6" s="70"/>
      <c r="G6" s="12" t="s">
        <v>59</v>
      </c>
      <c r="H6" s="33"/>
    </row>
    <row r="7" spans="1:14" ht="14.25" customHeight="1" thickBot="1" x14ac:dyDescent="0.25">
      <c r="B7" s="7"/>
      <c r="F7" s="7"/>
      <c r="G7" s="13"/>
    </row>
    <row r="8" spans="1:14" ht="18" customHeight="1" thickBot="1" x14ac:dyDescent="0.25">
      <c r="A8" s="15">
        <v>1</v>
      </c>
      <c r="B8" s="16" t="str">
        <f>Times!A1</f>
        <v>GRE</v>
      </c>
      <c r="C8" s="17">
        <v>0</v>
      </c>
      <c r="D8" s="18" t="s">
        <v>0</v>
      </c>
      <c r="E8" s="17">
        <v>2</v>
      </c>
      <c r="F8" s="19" t="str">
        <f>Times!A4</f>
        <v>SLO</v>
      </c>
      <c r="G8" s="20" t="s">
        <v>15</v>
      </c>
      <c r="H8" s="21"/>
    </row>
    <row r="9" spans="1:14" ht="9.9499999999999993" customHeight="1" thickBot="1" x14ac:dyDescent="0.25">
      <c r="A9" s="18"/>
      <c r="B9" s="22"/>
      <c r="C9" s="23"/>
      <c r="D9" s="18"/>
      <c r="E9" s="23"/>
      <c r="F9" s="22"/>
      <c r="G9" s="24"/>
      <c r="H9" s="21"/>
    </row>
    <row r="10" spans="1:14" ht="18" customHeight="1" thickBot="1" x14ac:dyDescent="0.25">
      <c r="A10" s="15">
        <v>2</v>
      </c>
      <c r="B10" s="26" t="str">
        <f>Times!A2</f>
        <v>PAL</v>
      </c>
      <c r="C10" s="17">
        <v>0</v>
      </c>
      <c r="D10" s="18" t="s">
        <v>0</v>
      </c>
      <c r="E10" s="17">
        <v>1</v>
      </c>
      <c r="F10" s="19" t="str">
        <f>Times!A5</f>
        <v>RIV</v>
      </c>
      <c r="G10" s="20" t="s">
        <v>14</v>
      </c>
      <c r="H10" s="21"/>
    </row>
    <row r="11" spans="1:14" s="9" customFormat="1" ht="9.9499999999999993" customHeight="1" thickBot="1" x14ac:dyDescent="0.25">
      <c r="A11" s="27"/>
      <c r="B11" s="22"/>
      <c r="C11" s="28"/>
      <c r="D11" s="27"/>
      <c r="E11" s="28"/>
      <c r="F11" s="22"/>
      <c r="G11" s="24"/>
      <c r="H11" s="21"/>
    </row>
    <row r="12" spans="1:14" ht="18" customHeight="1" thickBot="1" x14ac:dyDescent="0.25">
      <c r="A12" s="15">
        <v>3</v>
      </c>
      <c r="B12" s="16" t="str">
        <f>Times!A3</f>
        <v>VAS</v>
      </c>
      <c r="C12" s="17">
        <v>3</v>
      </c>
      <c r="D12" s="18" t="s">
        <v>0</v>
      </c>
      <c r="E12" s="17">
        <v>0</v>
      </c>
      <c r="F12" s="19" t="str">
        <f>Times!A6</f>
        <v>IND</v>
      </c>
      <c r="G12" s="20" t="s">
        <v>16</v>
      </c>
      <c r="H12" s="21"/>
    </row>
    <row r="13" spans="1:14" ht="9.9499999999999993" customHeight="1" thickBot="1" x14ac:dyDescent="0.25">
      <c r="A13" s="18"/>
      <c r="B13" s="22"/>
      <c r="C13" s="23"/>
      <c r="D13" s="18"/>
      <c r="E13" s="23"/>
      <c r="F13" s="22"/>
      <c r="G13" s="24"/>
      <c r="H13" s="21"/>
    </row>
    <row r="14" spans="1:14" ht="18" customHeight="1" thickBot="1" x14ac:dyDescent="0.25">
      <c r="A14" s="53">
        <v>4</v>
      </c>
      <c r="B14" s="26" t="str">
        <f>Times!A7</f>
        <v>LDU</v>
      </c>
      <c r="C14" s="52">
        <v>2</v>
      </c>
      <c r="D14" s="27" t="s">
        <v>0</v>
      </c>
      <c r="E14" s="52">
        <v>1</v>
      </c>
      <c r="F14" s="19" t="str">
        <f>Times!A10</f>
        <v>SAN</v>
      </c>
      <c r="G14" s="20" t="s">
        <v>17</v>
      </c>
      <c r="H14" s="21"/>
    </row>
    <row r="15" spans="1:14" s="9" customFormat="1" ht="9.9499999999999993" customHeight="1" thickBot="1" x14ac:dyDescent="0.25">
      <c r="A15" s="27"/>
      <c r="B15" s="22"/>
      <c r="C15" s="28"/>
      <c r="D15" s="27"/>
      <c r="E15" s="28"/>
      <c r="F15" s="22"/>
      <c r="G15" s="30"/>
      <c r="H15" s="21"/>
    </row>
    <row r="16" spans="1:14" ht="18" customHeight="1" thickBot="1" x14ac:dyDescent="0.25">
      <c r="A16" s="15">
        <v>5</v>
      </c>
      <c r="B16" s="26" t="str">
        <f>Times!A5</f>
        <v>RIV</v>
      </c>
      <c r="C16" s="17">
        <v>3</v>
      </c>
      <c r="D16" s="18" t="s">
        <v>0</v>
      </c>
      <c r="E16" s="17">
        <v>0</v>
      </c>
      <c r="F16" s="19" t="str">
        <f>Times!A8</f>
        <v>OCA</v>
      </c>
      <c r="G16" s="32" t="s">
        <v>19</v>
      </c>
      <c r="H16" s="21"/>
    </row>
    <row r="17" spans="1:8" ht="9.9499999999999993" customHeight="1" thickBot="1" x14ac:dyDescent="0.25">
      <c r="A17" s="33"/>
      <c r="B17" s="22"/>
      <c r="C17" s="23"/>
      <c r="D17" s="18"/>
      <c r="E17" s="23"/>
      <c r="F17" s="22"/>
      <c r="G17" s="30"/>
      <c r="H17" s="21"/>
    </row>
    <row r="18" spans="1:8" ht="18" customHeight="1" thickBot="1" x14ac:dyDescent="0.25">
      <c r="A18" s="15">
        <v>6</v>
      </c>
      <c r="B18" s="16" t="str">
        <f>Times!A6</f>
        <v>IND</v>
      </c>
      <c r="C18" s="17">
        <v>4</v>
      </c>
      <c r="D18" s="18" t="s">
        <v>0</v>
      </c>
      <c r="E18" s="17">
        <v>0</v>
      </c>
      <c r="F18" s="19" t="str">
        <f>Times!A9</f>
        <v>ANA</v>
      </c>
      <c r="G18" s="32" t="s">
        <v>20</v>
      </c>
      <c r="H18" s="21"/>
    </row>
    <row r="19" spans="1:8" s="9" customFormat="1" ht="9.9499999999999993" customHeight="1" thickBot="1" x14ac:dyDescent="0.25">
      <c r="A19" s="27"/>
      <c r="B19" s="22"/>
      <c r="C19" s="28"/>
      <c r="D19" s="27"/>
      <c r="E19" s="28"/>
      <c r="F19" s="22"/>
      <c r="G19" s="24"/>
      <c r="H19" s="21"/>
    </row>
    <row r="20" spans="1:8" ht="18" customHeight="1" thickBot="1" x14ac:dyDescent="0.25">
      <c r="A20" s="15">
        <v>7</v>
      </c>
      <c r="B20" s="26" t="str">
        <f>Times!A1</f>
        <v>GRE</v>
      </c>
      <c r="C20" s="17">
        <v>1</v>
      </c>
      <c r="D20" s="18" t="s">
        <v>0</v>
      </c>
      <c r="E20" s="17">
        <v>1</v>
      </c>
      <c r="F20" s="19" t="str">
        <f>Times!A7</f>
        <v>LDU</v>
      </c>
      <c r="G20" s="32" t="s">
        <v>21</v>
      </c>
      <c r="H20" s="21"/>
    </row>
    <row r="21" spans="1:8" ht="9.9499999999999993" customHeight="1" thickBot="1" x14ac:dyDescent="0.25">
      <c r="A21" s="18"/>
      <c r="B21" s="22"/>
      <c r="C21" s="23"/>
      <c r="D21" s="18"/>
      <c r="E21" s="23"/>
      <c r="F21" s="22"/>
      <c r="G21" s="35"/>
      <c r="H21" s="21"/>
    </row>
    <row r="22" spans="1:8" ht="18" customHeight="1" thickBot="1" x14ac:dyDescent="0.25">
      <c r="A22" s="15">
        <v>8</v>
      </c>
      <c r="B22" s="16" t="str">
        <f>Times!A2</f>
        <v>PAL</v>
      </c>
      <c r="C22" s="17">
        <v>0</v>
      </c>
      <c r="D22" s="18" t="s">
        <v>0</v>
      </c>
      <c r="E22" s="17">
        <v>0</v>
      </c>
      <c r="F22" s="19" t="str">
        <f>Times!A8</f>
        <v>OCA</v>
      </c>
      <c r="G22" s="55" t="s">
        <v>24</v>
      </c>
      <c r="H22" s="21"/>
    </row>
    <row r="23" spans="1:8" s="9" customFormat="1" ht="9.9499999999999993" customHeight="1" thickBot="1" x14ac:dyDescent="0.25">
      <c r="A23" s="27"/>
      <c r="B23" s="22"/>
      <c r="C23" s="28"/>
      <c r="D23" s="27"/>
      <c r="E23" s="28"/>
      <c r="F23" s="22"/>
      <c r="G23" s="35"/>
      <c r="H23" s="21"/>
    </row>
    <row r="24" spans="1:8" ht="18" customHeight="1" thickBot="1" x14ac:dyDescent="0.25">
      <c r="A24" s="15">
        <v>9</v>
      </c>
      <c r="B24" s="26" t="str">
        <f>Times!A3</f>
        <v>VAS</v>
      </c>
      <c r="C24" s="17">
        <v>2</v>
      </c>
      <c r="D24" s="18" t="s">
        <v>0</v>
      </c>
      <c r="E24" s="17">
        <v>2</v>
      </c>
      <c r="F24" s="19" t="str">
        <f>Times!A9</f>
        <v>ANA</v>
      </c>
      <c r="G24" s="55" t="s">
        <v>25</v>
      </c>
      <c r="H24" s="21"/>
    </row>
    <row r="25" spans="1:8" ht="9.9499999999999993" customHeight="1" thickBot="1" x14ac:dyDescent="0.25">
      <c r="A25" s="18"/>
      <c r="B25" s="22"/>
      <c r="C25" s="23"/>
      <c r="D25" s="18"/>
      <c r="E25" s="23"/>
      <c r="F25" s="22"/>
      <c r="G25" s="24"/>
      <c r="H25" s="21"/>
    </row>
    <row r="26" spans="1:8" ht="18" customHeight="1" thickBot="1" x14ac:dyDescent="0.25">
      <c r="A26" s="53">
        <v>10</v>
      </c>
      <c r="B26" s="26" t="str">
        <f>Times!A4</f>
        <v>SLO</v>
      </c>
      <c r="C26" s="52">
        <v>2</v>
      </c>
      <c r="D26" s="27" t="s">
        <v>0</v>
      </c>
      <c r="E26" s="52">
        <v>0</v>
      </c>
      <c r="F26" s="19" t="str">
        <f>Times!A10</f>
        <v>SAN</v>
      </c>
      <c r="G26" s="32" t="s">
        <v>22</v>
      </c>
      <c r="H26" s="21"/>
    </row>
    <row r="27" spans="1:8" s="9" customFormat="1" ht="9.9499999999999993" customHeight="1" thickBot="1" x14ac:dyDescent="0.25">
      <c r="A27" s="21"/>
      <c r="B27" s="27"/>
      <c r="C27" s="28"/>
      <c r="D27" s="21"/>
      <c r="E27" s="28"/>
      <c r="F27" s="27"/>
      <c r="G27" s="29"/>
      <c r="H27" s="21"/>
    </row>
    <row r="28" spans="1:8" ht="18" customHeight="1" thickBot="1" x14ac:dyDescent="0.25">
      <c r="A28" s="15">
        <v>11</v>
      </c>
      <c r="B28" s="26" t="str">
        <f>Times!A5</f>
        <v>RIV</v>
      </c>
      <c r="C28" s="17">
        <v>1</v>
      </c>
      <c r="D28" s="18" t="s">
        <v>0</v>
      </c>
      <c r="E28" s="17">
        <v>2</v>
      </c>
      <c r="F28" s="19" t="str">
        <f>Times!A6</f>
        <v>IND</v>
      </c>
      <c r="G28" s="55" t="s">
        <v>26</v>
      </c>
      <c r="H28" s="21"/>
    </row>
    <row r="29" spans="1:8" ht="9.9499999999999993" customHeight="1" thickBot="1" x14ac:dyDescent="0.25">
      <c r="A29" s="33"/>
      <c r="B29" s="18"/>
      <c r="C29" s="23"/>
      <c r="D29" s="33"/>
      <c r="E29" s="23"/>
      <c r="F29" s="18"/>
      <c r="G29" s="25"/>
      <c r="H29" s="33"/>
    </row>
    <row r="30" spans="1:8" ht="18" customHeight="1" thickBot="1" x14ac:dyDescent="0.25">
      <c r="A30" s="15">
        <v>12</v>
      </c>
      <c r="B30" s="26" t="str">
        <f>Times!A2</f>
        <v>PAL</v>
      </c>
      <c r="C30" s="17">
        <v>1</v>
      </c>
      <c r="D30" s="18" t="s">
        <v>0</v>
      </c>
      <c r="E30" s="17">
        <v>2</v>
      </c>
      <c r="F30" s="19" t="str">
        <f>Times!A3</f>
        <v>VAS</v>
      </c>
      <c r="G30" s="32" t="s">
        <v>23</v>
      </c>
      <c r="H30" s="21"/>
    </row>
    <row r="31" spans="1:8" s="9" customFormat="1" ht="9.9499999999999993" customHeight="1" thickBot="1" x14ac:dyDescent="0.25">
      <c r="A31" s="21"/>
      <c r="B31" s="27"/>
      <c r="C31" s="28"/>
      <c r="D31" s="21"/>
      <c r="E31" s="28"/>
      <c r="F31" s="27"/>
      <c r="G31" s="29"/>
      <c r="H31" s="21"/>
    </row>
    <row r="32" spans="1:8" ht="18" customHeight="1" thickBot="1" x14ac:dyDescent="0.25">
      <c r="A32" s="15">
        <v>13</v>
      </c>
      <c r="B32" s="26" t="str">
        <f>Times!A7</f>
        <v>LDU</v>
      </c>
      <c r="C32" s="17">
        <v>0</v>
      </c>
      <c r="D32" s="18" t="s">
        <v>0</v>
      </c>
      <c r="E32" s="17">
        <v>0</v>
      </c>
      <c r="F32" s="19" t="str">
        <f>Times!A8</f>
        <v>OCA</v>
      </c>
      <c r="G32" s="56" t="s">
        <v>27</v>
      </c>
      <c r="H32" s="21"/>
    </row>
    <row r="33" spans="1:9" ht="9.9499999999999993" customHeight="1" thickBot="1" x14ac:dyDescent="0.25">
      <c r="A33" s="33"/>
      <c r="B33" s="18"/>
      <c r="C33" s="23"/>
      <c r="D33" s="33"/>
      <c r="E33" s="23"/>
      <c r="F33" s="18"/>
      <c r="G33" s="31"/>
      <c r="H33" s="33"/>
    </row>
    <row r="34" spans="1:9" ht="18" customHeight="1" thickBot="1" x14ac:dyDescent="0.25">
      <c r="A34" s="15">
        <v>14</v>
      </c>
      <c r="B34" s="26" t="str">
        <f>Times!A1</f>
        <v>GRE</v>
      </c>
      <c r="C34" s="17">
        <v>3</v>
      </c>
      <c r="D34" s="18" t="s">
        <v>0</v>
      </c>
      <c r="E34" s="17">
        <v>1</v>
      </c>
      <c r="F34" s="19" t="str">
        <f>Times!A9</f>
        <v>ANA</v>
      </c>
      <c r="G34" s="56" t="s">
        <v>28</v>
      </c>
      <c r="H34" s="21"/>
    </row>
    <row r="35" spans="1:9" s="9" customFormat="1" ht="9.9499999999999993" customHeight="1" thickBot="1" x14ac:dyDescent="0.25">
      <c r="A35" s="21"/>
      <c r="B35" s="27"/>
      <c r="C35" s="28"/>
      <c r="D35" s="21"/>
      <c r="E35" s="28"/>
      <c r="F35" s="27"/>
      <c r="G35" s="31"/>
      <c r="H35" s="21"/>
    </row>
    <row r="36" spans="1:9" ht="18" customHeight="1" thickBot="1" x14ac:dyDescent="0.25">
      <c r="A36" s="53">
        <v>15</v>
      </c>
      <c r="B36" s="26" t="str">
        <f>Times!A6</f>
        <v>IND</v>
      </c>
      <c r="C36" s="52">
        <v>3</v>
      </c>
      <c r="D36" s="27" t="s">
        <v>0</v>
      </c>
      <c r="E36" s="52">
        <v>3</v>
      </c>
      <c r="F36" s="19" t="str">
        <f>Times!A10</f>
        <v>SAN</v>
      </c>
      <c r="G36" s="56" t="s">
        <v>29</v>
      </c>
      <c r="H36" s="21"/>
      <c r="I36" s="9"/>
    </row>
    <row r="37" spans="1:9" ht="9.9499999999999993" customHeight="1" thickBot="1" x14ac:dyDescent="0.25">
      <c r="A37" s="33"/>
      <c r="B37" s="18"/>
      <c r="C37" s="23"/>
      <c r="D37" s="33"/>
      <c r="E37" s="23"/>
      <c r="F37" s="18"/>
      <c r="G37" s="29"/>
      <c r="H37" s="33"/>
    </row>
    <row r="38" spans="1:9" ht="18" customHeight="1" thickBot="1" x14ac:dyDescent="0.25">
      <c r="A38" s="15">
        <v>16</v>
      </c>
      <c r="B38" s="26" t="str">
        <f>Times!A3</f>
        <v>VAS</v>
      </c>
      <c r="C38" s="17">
        <v>2</v>
      </c>
      <c r="D38" s="18" t="s">
        <v>0</v>
      </c>
      <c r="E38" s="17">
        <v>2</v>
      </c>
      <c r="F38" s="19" t="str">
        <f>Times!A5</f>
        <v>RIV</v>
      </c>
      <c r="G38" s="56" t="s">
        <v>46</v>
      </c>
      <c r="H38" s="21"/>
    </row>
    <row r="39" spans="1:9" s="9" customFormat="1" ht="9.9499999999999993" customHeight="1" thickBot="1" x14ac:dyDescent="0.25">
      <c r="A39" s="21"/>
      <c r="B39" s="27"/>
      <c r="C39" s="28"/>
      <c r="D39" s="21"/>
      <c r="E39" s="28"/>
      <c r="F39" s="27"/>
      <c r="G39" s="36"/>
      <c r="H39" s="21"/>
    </row>
    <row r="40" spans="1:9" ht="18" customHeight="1" thickBot="1" x14ac:dyDescent="0.25">
      <c r="A40" s="15">
        <v>17</v>
      </c>
      <c r="B40" s="26" t="str">
        <f>Times!A2</f>
        <v>PAL</v>
      </c>
      <c r="C40" s="17">
        <v>0</v>
      </c>
      <c r="D40" s="18" t="s">
        <v>0</v>
      </c>
      <c r="E40" s="17">
        <v>1</v>
      </c>
      <c r="F40" s="19" t="str">
        <f>Times!A4</f>
        <v>SLO</v>
      </c>
      <c r="G40" s="56" t="s">
        <v>47</v>
      </c>
      <c r="H40" s="21"/>
    </row>
    <row r="41" spans="1:9" ht="9.9499999999999993" customHeight="1" thickBot="1" x14ac:dyDescent="0.25">
      <c r="A41" s="33"/>
      <c r="B41" s="18"/>
      <c r="C41" s="23"/>
      <c r="D41" s="33"/>
      <c r="E41" s="23"/>
      <c r="F41" s="18"/>
      <c r="G41" s="36"/>
      <c r="H41" s="33"/>
    </row>
    <row r="42" spans="1:9" ht="18" customHeight="1" thickBot="1" x14ac:dyDescent="0.25">
      <c r="A42" s="53">
        <v>18</v>
      </c>
      <c r="B42" s="26" t="str">
        <f>Times!A1</f>
        <v>GRE</v>
      </c>
      <c r="C42" s="52">
        <v>1</v>
      </c>
      <c r="D42" s="27" t="s">
        <v>0</v>
      </c>
      <c r="E42" s="52">
        <v>0</v>
      </c>
      <c r="F42" s="19" t="str">
        <f>Times!A10</f>
        <v>SAN</v>
      </c>
      <c r="G42" s="55" t="s">
        <v>44</v>
      </c>
      <c r="H42" s="21"/>
      <c r="I42" s="9"/>
    </row>
    <row r="43" spans="1:9" s="9" customFormat="1" ht="9.9499999999999993" customHeight="1" thickBot="1" x14ac:dyDescent="0.25">
      <c r="A43" s="21"/>
      <c r="B43" s="27"/>
      <c r="C43" s="28"/>
      <c r="D43" s="21"/>
      <c r="E43" s="28"/>
      <c r="F43" s="27"/>
      <c r="G43" s="29"/>
      <c r="H43" s="21"/>
    </row>
    <row r="44" spans="1:9" ht="18" customHeight="1" thickBot="1" x14ac:dyDescent="0.25">
      <c r="A44" s="15">
        <v>19</v>
      </c>
      <c r="B44" s="26" t="str">
        <f>Times!A7</f>
        <v>LDU</v>
      </c>
      <c r="C44" s="17">
        <v>2</v>
      </c>
      <c r="D44" s="18" t="s">
        <v>0</v>
      </c>
      <c r="E44" s="17">
        <v>1</v>
      </c>
      <c r="F44" s="19" t="str">
        <f>Times!A9</f>
        <v>ANA</v>
      </c>
      <c r="G44" s="57" t="s">
        <v>30</v>
      </c>
      <c r="H44" s="21"/>
    </row>
    <row r="45" spans="1:9" ht="9.9499999999999993" customHeight="1" thickBot="1" x14ac:dyDescent="0.25">
      <c r="A45" s="33"/>
      <c r="B45" s="18"/>
      <c r="C45" s="23"/>
      <c r="D45" s="33"/>
      <c r="E45" s="23"/>
      <c r="F45" s="18"/>
      <c r="G45" s="29"/>
      <c r="H45" s="33"/>
    </row>
    <row r="46" spans="1:9" ht="18" customHeight="1" thickBot="1" x14ac:dyDescent="0.25">
      <c r="A46" s="15">
        <v>20</v>
      </c>
      <c r="B46" s="26" t="str">
        <f>Times!A6</f>
        <v>IND</v>
      </c>
      <c r="C46" s="52">
        <v>2</v>
      </c>
      <c r="D46" s="27" t="s">
        <v>0</v>
      </c>
      <c r="E46" s="52">
        <v>1</v>
      </c>
      <c r="F46" s="19" t="str">
        <f>Times!A8</f>
        <v>OCA</v>
      </c>
      <c r="G46" s="57" t="s">
        <v>31</v>
      </c>
      <c r="H46" s="21"/>
    </row>
    <row r="47" spans="1:9" s="9" customFormat="1" ht="9.9499999999999993" customHeight="1" thickBot="1" x14ac:dyDescent="0.25">
      <c r="A47" s="21"/>
      <c r="B47" s="27"/>
      <c r="C47" s="28"/>
      <c r="D47" s="21"/>
      <c r="E47" s="28"/>
      <c r="F47" s="27"/>
      <c r="G47" s="29"/>
      <c r="H47" s="21"/>
    </row>
    <row r="48" spans="1:9" ht="18" customHeight="1" thickBot="1" x14ac:dyDescent="0.25">
      <c r="A48" s="15">
        <v>21</v>
      </c>
      <c r="B48" s="26" t="str">
        <f>Times!A4</f>
        <v>SLO</v>
      </c>
      <c r="C48" s="17">
        <v>1</v>
      </c>
      <c r="D48" s="18" t="s">
        <v>0</v>
      </c>
      <c r="E48" s="17">
        <v>4</v>
      </c>
      <c r="F48" s="19" t="str">
        <f>Times!A5</f>
        <v>RIV</v>
      </c>
      <c r="G48" s="57" t="s">
        <v>32</v>
      </c>
      <c r="H48" s="21"/>
    </row>
    <row r="49" spans="1:10" ht="9.9499999999999993" customHeight="1" thickBot="1" x14ac:dyDescent="0.25">
      <c r="A49" s="33"/>
      <c r="B49" s="18"/>
      <c r="C49" s="23"/>
      <c r="D49" s="33"/>
      <c r="E49" s="23"/>
      <c r="F49" s="18"/>
      <c r="G49" s="29"/>
      <c r="H49" s="33"/>
    </row>
    <row r="50" spans="1:10" ht="18" customHeight="1" thickBot="1" x14ac:dyDescent="0.25">
      <c r="A50" s="53">
        <v>22</v>
      </c>
      <c r="B50" s="26" t="str">
        <f>Times!A9</f>
        <v>ANA</v>
      </c>
      <c r="C50" s="52">
        <v>1</v>
      </c>
      <c r="D50" s="27" t="s">
        <v>0</v>
      </c>
      <c r="E50" s="52">
        <v>0</v>
      </c>
      <c r="F50" s="19" t="str">
        <f>Times!A10</f>
        <v>SAN</v>
      </c>
      <c r="G50" s="58" t="s">
        <v>33</v>
      </c>
      <c r="H50" s="21"/>
      <c r="I50" s="9"/>
      <c r="J50" s="9"/>
    </row>
    <row r="51" spans="1:10" ht="9.9499999999999993" customHeight="1" thickBot="1" x14ac:dyDescent="0.25">
      <c r="A51" s="18"/>
      <c r="B51" s="22"/>
      <c r="C51" s="23"/>
      <c r="D51" s="18"/>
      <c r="E51" s="23"/>
      <c r="F51" s="22"/>
      <c r="G51" s="30"/>
      <c r="H51" s="21"/>
    </row>
    <row r="52" spans="1:10" ht="18" customHeight="1" thickBot="1" x14ac:dyDescent="0.25">
      <c r="A52" s="15">
        <v>23</v>
      </c>
      <c r="B52" s="26" t="str">
        <f>Times!A1</f>
        <v>GRE</v>
      </c>
      <c r="C52" s="17">
        <v>2</v>
      </c>
      <c r="D52" s="18" t="s">
        <v>0</v>
      </c>
      <c r="E52" s="17">
        <v>0</v>
      </c>
      <c r="F52" s="19" t="str">
        <f>Times!A3</f>
        <v>VAS</v>
      </c>
      <c r="G52" s="57" t="s">
        <v>48</v>
      </c>
      <c r="H52" s="21"/>
    </row>
    <row r="53" spans="1:10" s="9" customFormat="1" ht="9.9499999999999993" customHeight="1" thickBot="1" x14ac:dyDescent="0.25">
      <c r="A53" s="33"/>
      <c r="B53" s="22"/>
      <c r="C53" s="28"/>
      <c r="D53" s="27"/>
      <c r="E53" s="28"/>
      <c r="F53" s="22"/>
      <c r="G53" s="30"/>
      <c r="H53" s="21"/>
    </row>
    <row r="54" spans="1:10" ht="18" customHeight="1" thickBot="1" x14ac:dyDescent="0.25">
      <c r="A54" s="15">
        <v>24</v>
      </c>
      <c r="B54" s="16" t="str">
        <f>Times!A2</f>
        <v>PAL</v>
      </c>
      <c r="C54" s="17">
        <v>2</v>
      </c>
      <c r="D54" s="18" t="s">
        <v>0</v>
      </c>
      <c r="E54" s="17">
        <v>2</v>
      </c>
      <c r="F54" s="19" t="str">
        <f>Times!A7</f>
        <v>LDU</v>
      </c>
      <c r="G54" s="58" t="s">
        <v>34</v>
      </c>
      <c r="H54" s="21"/>
    </row>
    <row r="55" spans="1:10" ht="9.9499999999999993" customHeight="1" thickBot="1" x14ac:dyDescent="0.25">
      <c r="A55" s="18"/>
      <c r="B55" s="22"/>
      <c r="C55" s="23"/>
      <c r="D55" s="18"/>
      <c r="E55" s="23"/>
      <c r="F55" s="22"/>
      <c r="G55" s="24"/>
      <c r="H55" s="21"/>
    </row>
    <row r="56" spans="1:10" ht="18" customHeight="1" thickBot="1" x14ac:dyDescent="0.25">
      <c r="A56" s="53">
        <v>25</v>
      </c>
      <c r="B56" s="26" t="str">
        <f>Times!A8</f>
        <v>OCA</v>
      </c>
      <c r="C56" s="52">
        <v>1</v>
      </c>
      <c r="D56" s="27" t="s">
        <v>0</v>
      </c>
      <c r="E56" s="52">
        <v>3</v>
      </c>
      <c r="F56" s="19" t="str">
        <f>Times!A10</f>
        <v>SAN</v>
      </c>
      <c r="G56" s="61" t="s">
        <v>41</v>
      </c>
      <c r="H56" s="21"/>
      <c r="I56" s="9"/>
    </row>
    <row r="57" spans="1:10" s="9" customFormat="1" ht="9.9499999999999993" customHeight="1" thickBot="1" x14ac:dyDescent="0.25">
      <c r="A57" s="33"/>
      <c r="B57" s="22"/>
      <c r="C57" s="28"/>
      <c r="D57" s="27"/>
      <c r="E57" s="28"/>
      <c r="F57" s="22"/>
      <c r="G57" s="35"/>
      <c r="H57" s="21"/>
    </row>
    <row r="58" spans="1:10" ht="18" customHeight="1" thickBot="1" x14ac:dyDescent="0.25">
      <c r="A58" s="15">
        <v>26</v>
      </c>
      <c r="B58" s="26" t="str">
        <f>Times!A1</f>
        <v>GRE</v>
      </c>
      <c r="C58" s="17">
        <v>5</v>
      </c>
      <c r="D58" s="18" t="s">
        <v>0</v>
      </c>
      <c r="E58" s="17">
        <v>0</v>
      </c>
      <c r="F58" s="19" t="str">
        <f>Times!A5</f>
        <v>RIV</v>
      </c>
      <c r="G58" s="58" t="s">
        <v>35</v>
      </c>
      <c r="H58" s="21"/>
    </row>
    <row r="59" spans="1:10" ht="9.9499999999999993" customHeight="1" thickBot="1" x14ac:dyDescent="0.25">
      <c r="A59" s="18"/>
      <c r="B59" s="22"/>
      <c r="C59" s="23"/>
      <c r="D59" s="18"/>
      <c r="E59" s="23"/>
      <c r="F59" s="22"/>
      <c r="G59" s="35"/>
      <c r="H59" s="21"/>
    </row>
    <row r="60" spans="1:10" ht="18" customHeight="1" thickBot="1" x14ac:dyDescent="0.25">
      <c r="A60" s="15">
        <v>27</v>
      </c>
      <c r="B60" s="16" t="str">
        <f>Times!A4</f>
        <v>SLO</v>
      </c>
      <c r="C60" s="17">
        <v>1</v>
      </c>
      <c r="D60" s="18" t="s">
        <v>0</v>
      </c>
      <c r="E60" s="17">
        <v>1</v>
      </c>
      <c r="F60" s="19" t="str">
        <f>Times!A6</f>
        <v>IND</v>
      </c>
      <c r="G60" s="58" t="s">
        <v>50</v>
      </c>
      <c r="H60" s="21"/>
    </row>
    <row r="61" spans="1:10" s="9" customFormat="1" ht="9.9499999999999993" customHeight="1" thickBot="1" x14ac:dyDescent="0.25">
      <c r="A61" s="27"/>
      <c r="B61" s="22"/>
      <c r="C61" s="28"/>
      <c r="D61" s="27"/>
      <c r="E61" s="28"/>
      <c r="F61" s="22"/>
      <c r="G61" s="24"/>
      <c r="H61" s="21"/>
    </row>
    <row r="62" spans="1:10" ht="18" customHeight="1" thickBot="1" x14ac:dyDescent="0.25">
      <c r="A62" s="15">
        <v>28</v>
      </c>
      <c r="B62" s="26" t="str">
        <f>Times!A2</f>
        <v>PAL</v>
      </c>
      <c r="C62" s="17">
        <v>2</v>
      </c>
      <c r="D62" s="18" t="s">
        <v>0</v>
      </c>
      <c r="E62" s="17">
        <v>4</v>
      </c>
      <c r="F62" s="19" t="str">
        <f>Times!A9</f>
        <v>ANA</v>
      </c>
      <c r="G62" s="59" t="s">
        <v>36</v>
      </c>
      <c r="H62" s="21"/>
    </row>
    <row r="63" spans="1:10" ht="9.9499999999999993" customHeight="1" thickBot="1" x14ac:dyDescent="0.25">
      <c r="A63" s="18"/>
      <c r="B63" s="22"/>
      <c r="C63" s="23"/>
      <c r="D63" s="18"/>
      <c r="E63" s="23"/>
      <c r="F63" s="22"/>
      <c r="G63" s="24"/>
      <c r="H63" s="21"/>
    </row>
    <row r="64" spans="1:10" ht="18" customHeight="1" thickBot="1" x14ac:dyDescent="0.25">
      <c r="A64" s="15">
        <v>29</v>
      </c>
      <c r="B64" s="16" t="str">
        <f>Times!A3</f>
        <v>VAS</v>
      </c>
      <c r="C64" s="17">
        <v>2</v>
      </c>
      <c r="D64" s="18" t="s">
        <v>0</v>
      </c>
      <c r="E64" s="17">
        <v>0</v>
      </c>
      <c r="F64" s="19" t="str">
        <f>Times!A7</f>
        <v>LDU</v>
      </c>
      <c r="G64" s="59" t="s">
        <v>37</v>
      </c>
      <c r="H64" s="21"/>
    </row>
    <row r="65" spans="1:10" s="9" customFormat="1" ht="9.9499999999999993" customHeight="1" thickBot="1" x14ac:dyDescent="0.25">
      <c r="A65" s="27"/>
      <c r="B65" s="22"/>
      <c r="C65" s="28"/>
      <c r="D65" s="27"/>
      <c r="E65" s="28"/>
      <c r="F65" s="22"/>
      <c r="G65" s="24"/>
      <c r="H65" s="21"/>
    </row>
    <row r="66" spans="1:10" ht="18" customHeight="1" thickBot="1" x14ac:dyDescent="0.25">
      <c r="A66" s="15">
        <v>30</v>
      </c>
      <c r="B66" s="26" t="str">
        <f>Times!A4</f>
        <v>SLO</v>
      </c>
      <c r="C66" s="17">
        <v>1</v>
      </c>
      <c r="D66" s="18" t="s">
        <v>0</v>
      </c>
      <c r="E66" s="17">
        <v>0</v>
      </c>
      <c r="F66" s="19" t="str">
        <f>Times!A8</f>
        <v>OCA</v>
      </c>
      <c r="G66" s="59" t="s">
        <v>38</v>
      </c>
      <c r="H66" s="21"/>
    </row>
    <row r="67" spans="1:10" ht="9.9499999999999993" customHeight="1" thickBot="1" x14ac:dyDescent="0.25">
      <c r="A67" s="18"/>
      <c r="B67" s="22"/>
      <c r="C67" s="23"/>
      <c r="D67" s="18"/>
      <c r="E67" s="23"/>
      <c r="F67" s="22"/>
      <c r="G67" s="24"/>
      <c r="H67" s="21"/>
    </row>
    <row r="68" spans="1:10" ht="18" customHeight="1" thickBot="1" x14ac:dyDescent="0.25">
      <c r="A68" s="15">
        <v>31</v>
      </c>
      <c r="B68" s="26" t="str">
        <f>Times!A4</f>
        <v>SLO</v>
      </c>
      <c r="C68" s="17">
        <v>1</v>
      </c>
      <c r="D68" s="18" t="s">
        <v>0</v>
      </c>
      <c r="E68" s="17">
        <v>2</v>
      </c>
      <c r="F68" s="19" t="str">
        <f>Times!A9</f>
        <v>ANA</v>
      </c>
      <c r="G68" s="60" t="s">
        <v>54</v>
      </c>
      <c r="H68" s="21"/>
    </row>
    <row r="69" spans="1:10" s="9" customFormat="1" ht="9.9499999999999993" customHeight="1" thickBot="1" x14ac:dyDescent="0.25">
      <c r="A69" s="27"/>
      <c r="B69" s="27"/>
      <c r="C69" s="28"/>
      <c r="D69" s="21"/>
      <c r="E69" s="28"/>
      <c r="F69" s="27"/>
      <c r="G69" s="31"/>
      <c r="H69" s="21"/>
    </row>
    <row r="70" spans="1:10" ht="18" customHeight="1" thickBot="1" x14ac:dyDescent="0.25">
      <c r="A70" s="15">
        <v>32</v>
      </c>
      <c r="B70" s="26" t="str">
        <f>Times!A3</f>
        <v>VAS</v>
      </c>
      <c r="C70" s="52">
        <v>3</v>
      </c>
      <c r="D70" s="27" t="s">
        <v>0</v>
      </c>
      <c r="E70" s="52">
        <v>1</v>
      </c>
      <c r="F70" s="19" t="str">
        <f>Times!A8</f>
        <v>OCA</v>
      </c>
      <c r="G70" s="58" t="s">
        <v>51</v>
      </c>
      <c r="H70" s="21"/>
    </row>
    <row r="71" spans="1:10" ht="9.9499999999999993" customHeight="1" thickBot="1" x14ac:dyDescent="0.25">
      <c r="A71" s="18"/>
      <c r="B71" s="18"/>
      <c r="C71" s="23"/>
      <c r="D71" s="33"/>
      <c r="E71" s="23"/>
      <c r="F71" s="18"/>
      <c r="G71" s="31"/>
      <c r="H71" s="33"/>
    </row>
    <row r="72" spans="1:10" ht="18" customHeight="1" thickBot="1" x14ac:dyDescent="0.25">
      <c r="A72" s="15">
        <v>33</v>
      </c>
      <c r="B72" s="26" t="str">
        <f>Times!A1</f>
        <v>GRE</v>
      </c>
      <c r="C72" s="17">
        <v>2</v>
      </c>
      <c r="D72" s="18" t="s">
        <v>0</v>
      </c>
      <c r="E72" s="17">
        <v>2</v>
      </c>
      <c r="F72" s="19" t="str">
        <f>Times!A6</f>
        <v>IND</v>
      </c>
      <c r="G72" s="59" t="s">
        <v>52</v>
      </c>
      <c r="H72" s="21"/>
    </row>
    <row r="73" spans="1:10" s="9" customFormat="1" ht="9.9499999999999993" customHeight="1" thickBot="1" x14ac:dyDescent="0.25">
      <c r="A73" s="27"/>
      <c r="B73" s="27"/>
      <c r="C73" s="28"/>
      <c r="D73" s="21"/>
      <c r="E73" s="28"/>
      <c r="F73" s="27"/>
      <c r="G73" s="29"/>
      <c r="H73" s="21"/>
    </row>
    <row r="74" spans="1:10" ht="18" customHeight="1" thickBot="1" x14ac:dyDescent="0.25">
      <c r="A74" s="15">
        <v>34</v>
      </c>
      <c r="B74" s="26" t="str">
        <f>Times!A5</f>
        <v>RIV</v>
      </c>
      <c r="C74" s="17">
        <v>0</v>
      </c>
      <c r="D74" s="18" t="s">
        <v>0</v>
      </c>
      <c r="E74" s="17">
        <v>1</v>
      </c>
      <c r="F74" s="19" t="str">
        <f>Times!A7</f>
        <v>LDU</v>
      </c>
      <c r="G74" s="60" t="s">
        <v>39</v>
      </c>
      <c r="H74" s="21"/>
    </row>
    <row r="75" spans="1:10" ht="9.9499999999999993" customHeight="1" thickBot="1" x14ac:dyDescent="0.25">
      <c r="A75" s="18"/>
      <c r="B75" s="18"/>
      <c r="C75" s="23"/>
      <c r="D75" s="33"/>
      <c r="E75" s="23"/>
      <c r="F75" s="18"/>
      <c r="G75" s="36"/>
      <c r="H75" s="33"/>
    </row>
    <row r="76" spans="1:10" ht="18" customHeight="1" thickBot="1" x14ac:dyDescent="0.25">
      <c r="A76" s="53">
        <v>35</v>
      </c>
      <c r="B76" s="26" t="str">
        <f>Times!A2</f>
        <v>PAL</v>
      </c>
      <c r="C76" s="52">
        <v>0</v>
      </c>
      <c r="D76" s="27" t="s">
        <v>0</v>
      </c>
      <c r="E76" s="52">
        <v>0</v>
      </c>
      <c r="F76" s="19" t="str">
        <f>Times!A10</f>
        <v>SAN</v>
      </c>
      <c r="G76" s="57" t="s">
        <v>49</v>
      </c>
      <c r="H76" s="21"/>
      <c r="I76" s="9"/>
      <c r="J76" s="9"/>
    </row>
    <row r="77" spans="1:10" s="9" customFormat="1" ht="9.9499999999999993" customHeight="1" thickBot="1" x14ac:dyDescent="0.25">
      <c r="A77" s="27"/>
      <c r="B77" s="27"/>
      <c r="C77" s="28"/>
      <c r="D77" s="21"/>
      <c r="E77" s="28"/>
      <c r="F77" s="27"/>
      <c r="G77" s="36"/>
      <c r="H77" s="21"/>
    </row>
    <row r="78" spans="1:10" ht="18" customHeight="1" thickBot="1" x14ac:dyDescent="0.25">
      <c r="A78" s="15">
        <v>36</v>
      </c>
      <c r="B78" s="26" t="str">
        <f>Times!A3</f>
        <v>VAS</v>
      </c>
      <c r="C78" s="17">
        <v>2</v>
      </c>
      <c r="D78" s="18" t="s">
        <v>0</v>
      </c>
      <c r="E78" s="17">
        <v>0</v>
      </c>
      <c r="F78" s="19" t="str">
        <f>Times!A4</f>
        <v>SLO</v>
      </c>
      <c r="G78" s="61" t="s">
        <v>42</v>
      </c>
      <c r="H78" s="21"/>
    </row>
    <row r="79" spans="1:10" ht="9.9499999999999993" customHeight="1" thickBot="1" x14ac:dyDescent="0.25">
      <c r="A79" s="18"/>
      <c r="B79" s="18"/>
      <c r="C79" s="23"/>
      <c r="D79" s="33"/>
      <c r="E79" s="23"/>
      <c r="F79" s="18"/>
      <c r="G79" s="29"/>
      <c r="H79" s="33"/>
    </row>
    <row r="80" spans="1:10" ht="18" customHeight="1" thickBot="1" x14ac:dyDescent="0.25">
      <c r="A80" s="53">
        <v>37</v>
      </c>
      <c r="B80" s="26" t="str">
        <f>Times!A5</f>
        <v>RIV</v>
      </c>
      <c r="C80" s="52">
        <v>2</v>
      </c>
      <c r="D80" s="27" t="s">
        <v>0</v>
      </c>
      <c r="E80" s="52">
        <v>0</v>
      </c>
      <c r="F80" s="19" t="str">
        <f>Times!A10</f>
        <v>SAN</v>
      </c>
      <c r="G80" s="59" t="s">
        <v>53</v>
      </c>
      <c r="H80" s="21"/>
      <c r="I80" s="9"/>
      <c r="J80" s="9"/>
    </row>
    <row r="81" spans="1:9" s="9" customFormat="1" ht="9.9499999999999993" customHeight="1" thickBot="1" x14ac:dyDescent="0.25">
      <c r="A81" s="27"/>
      <c r="B81" s="27"/>
      <c r="C81" s="28"/>
      <c r="D81" s="21"/>
      <c r="E81" s="28"/>
      <c r="F81" s="27"/>
      <c r="G81" s="29"/>
      <c r="H81" s="21"/>
    </row>
    <row r="82" spans="1:9" ht="18" customHeight="1" thickBot="1" x14ac:dyDescent="0.25">
      <c r="A82" s="15">
        <v>38</v>
      </c>
      <c r="B82" s="26" t="str">
        <f>Times!A1</f>
        <v>GRE</v>
      </c>
      <c r="C82" s="17">
        <v>2</v>
      </c>
      <c r="D82" s="18" t="s">
        <v>0</v>
      </c>
      <c r="E82" s="17">
        <v>0</v>
      </c>
      <c r="F82" s="19" t="str">
        <f>Times!A2</f>
        <v>PAL</v>
      </c>
      <c r="G82" s="61" t="s">
        <v>43</v>
      </c>
      <c r="H82" s="21"/>
    </row>
    <row r="83" spans="1:9" ht="9.9499999999999993" customHeight="1" thickBot="1" x14ac:dyDescent="0.25">
      <c r="A83" s="18"/>
      <c r="B83" s="18"/>
      <c r="C83" s="23"/>
      <c r="D83" s="33"/>
      <c r="E83" s="23"/>
      <c r="F83" s="18"/>
      <c r="G83" s="29"/>
      <c r="H83" s="33"/>
    </row>
    <row r="84" spans="1:9" ht="18" customHeight="1" thickBot="1" x14ac:dyDescent="0.25">
      <c r="A84" s="15">
        <v>39</v>
      </c>
      <c r="B84" s="26" t="str">
        <f>Times!A6</f>
        <v>IND</v>
      </c>
      <c r="C84" s="17">
        <v>4</v>
      </c>
      <c r="D84" s="18" t="s">
        <v>0</v>
      </c>
      <c r="E84" s="17">
        <v>0</v>
      </c>
      <c r="F84" s="19" t="str">
        <f>Times!A7</f>
        <v>LDU</v>
      </c>
      <c r="G84" s="61" t="s">
        <v>57</v>
      </c>
      <c r="H84" s="21"/>
    </row>
    <row r="85" spans="1:9" s="9" customFormat="1" ht="9.9499999999999993" customHeight="1" thickBot="1" x14ac:dyDescent="0.25">
      <c r="A85" s="27"/>
      <c r="B85" s="27"/>
      <c r="C85" s="28"/>
      <c r="D85" s="21"/>
      <c r="E85" s="28"/>
      <c r="F85" s="27"/>
      <c r="G85" s="29"/>
      <c r="H85" s="21"/>
    </row>
    <row r="86" spans="1:9" ht="18" customHeight="1" thickBot="1" x14ac:dyDescent="0.25">
      <c r="A86" s="15">
        <v>40</v>
      </c>
      <c r="B86" s="26" t="str">
        <f>Times!A8</f>
        <v>OCA</v>
      </c>
      <c r="C86" s="17">
        <v>2</v>
      </c>
      <c r="D86" s="18" t="s">
        <v>0</v>
      </c>
      <c r="E86" s="17">
        <v>0</v>
      </c>
      <c r="F86" s="19" t="str">
        <f>Times!A9</f>
        <v>ANA</v>
      </c>
      <c r="G86" s="20" t="s">
        <v>18</v>
      </c>
      <c r="H86" s="21"/>
    </row>
    <row r="87" spans="1:9" ht="9.9499999999999993" customHeight="1" thickBot="1" x14ac:dyDescent="0.25">
      <c r="A87" s="18"/>
      <c r="B87" s="18"/>
      <c r="C87" s="23"/>
      <c r="D87" s="33"/>
      <c r="E87" s="23"/>
      <c r="F87" s="18"/>
      <c r="G87" s="34"/>
      <c r="H87" s="33"/>
    </row>
    <row r="88" spans="1:9" ht="18" customHeight="1" thickBot="1" x14ac:dyDescent="0.25">
      <c r="A88" s="15">
        <v>41</v>
      </c>
      <c r="B88" s="26" t="str">
        <f>Times!A4</f>
        <v>SLO</v>
      </c>
      <c r="C88" s="17">
        <v>1</v>
      </c>
      <c r="D88" s="18" t="s">
        <v>0</v>
      </c>
      <c r="E88" s="17">
        <v>0</v>
      </c>
      <c r="F88" s="19" t="str">
        <f>Times!A7</f>
        <v>LDU</v>
      </c>
      <c r="G88" s="55" t="s">
        <v>45</v>
      </c>
      <c r="H88" s="21"/>
    </row>
    <row r="89" spans="1:9" s="9" customFormat="1" ht="9.9499999999999993" customHeight="1" thickBot="1" x14ac:dyDescent="0.25">
      <c r="A89" s="27"/>
      <c r="B89" s="27"/>
      <c r="C89" s="28"/>
      <c r="D89" s="21"/>
      <c r="E89" s="28"/>
      <c r="F89" s="27"/>
      <c r="G89" s="31"/>
      <c r="H89" s="21"/>
    </row>
    <row r="90" spans="1:9" ht="18" customHeight="1" thickBot="1" x14ac:dyDescent="0.25">
      <c r="A90" s="53">
        <v>42</v>
      </c>
      <c r="B90" s="26" t="str">
        <f>Times!A3</f>
        <v>VAS</v>
      </c>
      <c r="C90" s="52">
        <v>0</v>
      </c>
      <c r="D90" s="27" t="s">
        <v>0</v>
      </c>
      <c r="E90" s="52">
        <v>0</v>
      </c>
      <c r="F90" s="19" t="str">
        <f>Times!A10</f>
        <v>SAN</v>
      </c>
      <c r="G90" s="60" t="s">
        <v>40</v>
      </c>
      <c r="H90" s="21"/>
      <c r="I90" s="9"/>
    </row>
    <row r="91" spans="1:9" ht="9.9499999999999993" customHeight="1" thickBot="1" x14ac:dyDescent="0.25">
      <c r="A91" s="18"/>
      <c r="B91" s="18"/>
      <c r="C91" s="23"/>
      <c r="D91" s="33"/>
      <c r="E91" s="23"/>
      <c r="F91" s="18"/>
      <c r="G91" s="29"/>
      <c r="H91" s="33"/>
    </row>
    <row r="92" spans="1:9" ht="18" customHeight="1" thickBot="1" x14ac:dyDescent="0.25">
      <c r="A92" s="15">
        <v>43</v>
      </c>
      <c r="B92" s="26" t="str">
        <f>Times!A5</f>
        <v>RIV</v>
      </c>
      <c r="C92" s="17">
        <v>2</v>
      </c>
      <c r="D92" s="18" t="s">
        <v>0</v>
      </c>
      <c r="E92" s="17">
        <v>1</v>
      </c>
      <c r="F92" s="19" t="str">
        <f>Times!A9</f>
        <v>ANA</v>
      </c>
      <c r="G92" s="61" t="s">
        <v>58</v>
      </c>
      <c r="H92" s="21"/>
    </row>
    <row r="93" spans="1:9" ht="9.9499999999999993" customHeight="1" thickBot="1" x14ac:dyDescent="0.25">
      <c r="A93" s="27"/>
      <c r="B93" s="27"/>
      <c r="C93" s="28"/>
      <c r="D93" s="21"/>
      <c r="E93" s="28"/>
      <c r="F93" s="27"/>
      <c r="G93" s="36"/>
      <c r="H93" s="21"/>
    </row>
    <row r="94" spans="1:9" ht="18" customHeight="1" thickBot="1" x14ac:dyDescent="0.25">
      <c r="A94" s="15">
        <v>44</v>
      </c>
      <c r="B94" s="26" t="str">
        <f>Times!A2</f>
        <v>PAL</v>
      </c>
      <c r="C94" s="17">
        <v>1</v>
      </c>
      <c r="D94" s="18" t="s">
        <v>0</v>
      </c>
      <c r="E94" s="17">
        <v>4</v>
      </c>
      <c r="F94" s="19" t="str">
        <f>Times!A6</f>
        <v>IND</v>
      </c>
      <c r="G94" s="60" t="s">
        <v>55</v>
      </c>
      <c r="H94" s="21"/>
    </row>
    <row r="95" spans="1:9" ht="9.9499999999999993" customHeight="1" thickBot="1" x14ac:dyDescent="0.25">
      <c r="A95" s="18"/>
      <c r="B95" s="18"/>
      <c r="C95" s="23"/>
      <c r="D95" s="33"/>
      <c r="E95" s="23"/>
      <c r="F95" s="18"/>
      <c r="G95" s="36"/>
      <c r="H95" s="33"/>
    </row>
    <row r="96" spans="1:9" ht="18" customHeight="1" thickBot="1" x14ac:dyDescent="0.25">
      <c r="A96" s="15">
        <v>45</v>
      </c>
      <c r="B96" s="26" t="str">
        <f>Times!A1</f>
        <v>GRE</v>
      </c>
      <c r="C96" s="17">
        <v>2</v>
      </c>
      <c r="D96" s="18" t="s">
        <v>0</v>
      </c>
      <c r="E96" s="17">
        <v>0</v>
      </c>
      <c r="F96" s="19" t="str">
        <f>Times!A8</f>
        <v>OCA</v>
      </c>
      <c r="G96" s="60" t="s">
        <v>56</v>
      </c>
      <c r="H96" s="21"/>
    </row>
    <row r="97" spans="7:7" x14ac:dyDescent="0.2">
      <c r="G97" s="54"/>
    </row>
  </sheetData>
  <sheetProtection algorithmName="SHA-512" hashValue="jLRo1FgZMj5MZmUeXGoxJ7r+AVDcg/zulWV/od2riPWL7Xd81VoFdAfpGEBHOlyObSfBwmntSh+67NuM7z1QYA==" saltValue="WI4pyprBBJKsGFmepThFlA==" spinCount="100000" sheet="1" objects="1" scenarios="1"/>
  <mergeCells count="4">
    <mergeCell ref="B6:F6"/>
    <mergeCell ref="E3:G4"/>
    <mergeCell ref="A3:C4"/>
    <mergeCell ref="A1:G2"/>
  </mergeCells>
  <phoneticPr fontId="0" type="noConversion"/>
  <printOptions horizontalCentered="1" verticalCentered="1"/>
  <pageMargins left="0" right="0" top="0" bottom="0" header="0.51181102362204722" footer="0.51181102362204722"/>
  <pageSetup paperSize="9" scale="53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3"/>
  <dimension ref="A1:O15"/>
  <sheetViews>
    <sheetView zoomScaleNormal="100" workbookViewId="0">
      <selection activeCell="E8" sqref="E8"/>
    </sheetView>
  </sheetViews>
  <sheetFormatPr defaultRowHeight="23.25" x14ac:dyDescent="0.2"/>
  <cols>
    <col min="1" max="1" width="5.85546875" style="33" bestFit="1" customWidth="1"/>
    <col min="2" max="2" width="17.28515625" style="33" bestFit="1" customWidth="1"/>
    <col min="3" max="3" width="12.28515625" style="18" bestFit="1" customWidth="1"/>
    <col min="4" max="4" width="13.7109375" style="33" bestFit="1" customWidth="1"/>
    <col min="5" max="5" width="16" style="33" bestFit="1" customWidth="1"/>
    <col min="6" max="10" width="7.7109375" style="33" customWidth="1"/>
    <col min="11" max="11" width="13.42578125" style="18" bestFit="1" customWidth="1"/>
    <col min="12" max="12" width="14" style="51" bestFit="1" customWidth="1"/>
    <col min="13" max="13" width="11.85546875" style="51" bestFit="1" customWidth="1"/>
    <col min="14" max="14" width="9.140625" style="33"/>
    <col min="15" max="15" width="9.28515625" style="33" bestFit="1" customWidth="1"/>
    <col min="16" max="16384" width="9.140625" style="33"/>
  </cols>
  <sheetData>
    <row r="1" spans="1:15" ht="12.95" customHeight="1" thickTop="1" thickBot="1" x14ac:dyDescent="0.25">
      <c r="A1" s="84" t="s">
        <v>1</v>
      </c>
      <c r="B1" s="85"/>
      <c r="C1" s="85"/>
      <c r="D1" s="85"/>
      <c r="E1" s="85"/>
      <c r="F1" s="85"/>
      <c r="G1" s="85"/>
      <c r="H1" s="85"/>
      <c r="I1" s="85"/>
      <c r="J1" s="85"/>
      <c r="K1" s="86"/>
      <c r="L1" s="91" t="s">
        <v>5</v>
      </c>
      <c r="M1" s="91"/>
    </row>
    <row r="2" spans="1:15" ht="12.95" customHeight="1" thickTop="1" thickBot="1" x14ac:dyDescent="0.25">
      <c r="A2" s="87"/>
      <c r="B2" s="88"/>
      <c r="C2" s="88"/>
      <c r="D2" s="88"/>
      <c r="E2" s="88"/>
      <c r="F2" s="88"/>
      <c r="G2" s="88"/>
      <c r="H2" s="88"/>
      <c r="I2" s="88"/>
      <c r="J2" s="88"/>
      <c r="K2" s="89"/>
      <c r="L2" s="91"/>
      <c r="M2" s="91"/>
    </row>
    <row r="3" spans="1:15" ht="24.75" thickTop="1" thickBot="1" x14ac:dyDescent="0.25">
      <c r="A3" s="90" t="s">
        <v>12</v>
      </c>
      <c r="B3" s="37" t="s">
        <v>2</v>
      </c>
      <c r="C3" s="38" t="s">
        <v>3</v>
      </c>
      <c r="D3" s="38" t="s">
        <v>4</v>
      </c>
      <c r="E3" s="38" t="s">
        <v>5</v>
      </c>
      <c r="F3" s="38" t="s">
        <v>6</v>
      </c>
      <c r="G3" s="38" t="s">
        <v>7</v>
      </c>
      <c r="H3" s="38" t="s">
        <v>8</v>
      </c>
      <c r="I3" s="38" t="s">
        <v>9</v>
      </c>
      <c r="J3" s="38" t="s">
        <v>10</v>
      </c>
      <c r="K3" s="38" t="s">
        <v>11</v>
      </c>
      <c r="L3" s="48" t="s">
        <v>2</v>
      </c>
      <c r="M3" s="48" t="s">
        <v>60</v>
      </c>
      <c r="N3" s="22"/>
    </row>
    <row r="4" spans="1:15" s="21" customFormat="1" ht="24.95" customHeight="1" thickTop="1" thickBot="1" x14ac:dyDescent="0.25">
      <c r="A4" s="90"/>
      <c r="B4" s="39">
        <f t="shared" ref="B4:B13" si="0">IF(D4&gt;0,SUM((E4/(D4*3))),0)</f>
        <v>0.7407407407407407</v>
      </c>
      <c r="C4" s="40" t="str">
        <f>Times!A1</f>
        <v>GRE</v>
      </c>
      <c r="D4" s="40">
        <f>SUM(IF(ISNUMBER('Tabela 1ª Fase'!C8),1)+IF(ISNUMBER('Tabela 1ª Fase'!C20),1)+IF(ISNUMBER('Tabela 1ª Fase'!C34),1)+IF(ISNUMBER('Tabela 1ª Fase'!C42),1)+IF(ISNUMBER('Tabela 1ª Fase'!C52),1)+IF(ISNUMBER('Tabela 1ª Fase'!C58),1)+IF(ISNUMBER('Tabela 1ª Fase'!C72),1)+IF(ISNUMBER('Tabela 1ª Fase'!C82),1)+IF(ISNUMBER('Tabela 1ª Fase'!C96),1))</f>
        <v>9</v>
      </c>
      <c r="E4" s="40">
        <f t="shared" ref="E4:E13" si="1">SUM(F4*3)+G4</f>
        <v>20</v>
      </c>
      <c r="F4" s="40">
        <f>SUM(IF('Tabela 1ª Fase'!C8&gt;'Tabela 1ª Fase'!E8,1,0)+IF('Tabela 1ª Fase'!C20&gt;'Tabela 1ª Fase'!E20,1,0)+IF('Tabela 1ª Fase'!C34&gt;'Tabela 1ª Fase'!E34,1,0)+IF('Tabela 1ª Fase'!C42&gt;'Tabela 1ª Fase'!E42,1,0)+IF('Tabela 1ª Fase'!C52&gt;'Tabela 1ª Fase'!E52,1,0)+IF('Tabela 1ª Fase'!C58&gt;'Tabela 1ª Fase'!E58,1,0)+IF('Tabela 1ª Fase'!C72&gt;'Tabela 1ª Fase'!E72,1,0)+IF('Tabela 1ª Fase'!C82&gt;'Tabela 1ª Fase'!E82,1,0)+IF('Tabela 1ª Fase'!C96&gt;'Tabela 1ª Fase'!E96,1,0))</f>
        <v>6</v>
      </c>
      <c r="G4" s="40">
        <f>SUM(IF(ISNUMBER('Tabela 1ª Fase'!C8),IF('Tabela 1ª Fase'!C8='Tabela 1ª Fase'!E8,1,0))+IF(ISNUMBER('Tabela 1ª Fase'!C20),IF('Tabela 1ª Fase'!C20='Tabela 1ª Fase'!E20,1,0))+IF(ISNUMBER('Tabela 1ª Fase'!C34),IF('Tabela 1ª Fase'!C34='Tabela 1ª Fase'!E34,1,0))+IF(ISNUMBER('Tabela 1ª Fase'!C42),IF('Tabela 1ª Fase'!C42='Tabela 1ª Fase'!E42,1,0))+IF(ISNUMBER('Tabela 1ª Fase'!C52),IF('Tabela 1ª Fase'!C52='Tabela 1ª Fase'!E52,1,0))+IF(ISNUMBER('Tabela 1ª Fase'!C58),IF('Tabela 1ª Fase'!C58='Tabela 1ª Fase'!E58,1,0))+IF(ISNUMBER('Tabela 1ª Fase'!C72),IF('Tabela 1ª Fase'!C72='Tabela 1ª Fase'!E72,1,0))+IF(ISNUMBER('Tabela 1ª Fase'!C82),IF('Tabela 1ª Fase'!C82='Tabela 1ª Fase'!E82,1,0))+IF(ISNUMBER('Tabela 1ª Fase'!C96),IF('Tabela 1ª Fase'!C96='Tabela 1ª Fase'!E96,1,0)))</f>
        <v>2</v>
      </c>
      <c r="H4" s="40">
        <f>SUM(IF('Tabela 1ª Fase'!C8&lt;'Tabela 1ª Fase'!E8,1,0)+IF('Tabela 1ª Fase'!C20&lt;'Tabela 1ª Fase'!E20,1,0)+IF('Tabela 1ª Fase'!C34&lt;'Tabela 1ª Fase'!E34,1,0)+IF('Tabela 1ª Fase'!C42&lt;'Tabela 1ª Fase'!E42,1,0)+IF('Tabela 1ª Fase'!C52&lt;'Tabela 1ª Fase'!E52,1,0)+IF('Tabela 1ª Fase'!C58&lt;'Tabela 1ª Fase'!E58,1,0)+IF('Tabela 1ª Fase'!C72&lt;'Tabela 1ª Fase'!E72,1,0)+IF('Tabela 1ª Fase'!C82&lt;'Tabela 1ª Fase'!E82,1,0)+IF('Tabela 1ª Fase'!C96&lt;'Tabela 1ª Fase'!E96,1,0))</f>
        <v>1</v>
      </c>
      <c r="I4" s="40">
        <f>SUM('Tabela 1ª Fase'!C8+'Tabela 1ª Fase'!C20+'Tabela 1ª Fase'!C34+'Tabela 1ª Fase'!C42+'Tabela 1ª Fase'!C52+'Tabela 1ª Fase'!C58+'Tabela 1ª Fase'!C72+'Tabela 1ª Fase'!C82+'Tabela 1ª Fase'!C96)</f>
        <v>18</v>
      </c>
      <c r="J4" s="40">
        <f>SUM('Tabela 1ª Fase'!E8+'Tabela 1ª Fase'!E20+'Tabela 1ª Fase'!E34+'Tabela 1ª Fase'!E42+'Tabela 1ª Fase'!E52+'Tabela 1ª Fase'!E58+'Tabela 1ª Fase'!E72+'Tabela 1ª Fase'!E82+'Tabela 1ª Fase'!E96)</f>
        <v>6</v>
      </c>
      <c r="K4" s="41">
        <f t="shared" ref="K4:K13" si="2">SUM(I4-J4)</f>
        <v>12</v>
      </c>
      <c r="L4" s="49">
        <v>1</v>
      </c>
      <c r="M4" s="50">
        <f>SUM(14-L4)</f>
        <v>13</v>
      </c>
      <c r="N4" s="42"/>
      <c r="O4" s="43"/>
    </row>
    <row r="5" spans="1:15" s="21" customFormat="1" ht="24.95" customHeight="1" thickTop="1" thickBot="1" x14ac:dyDescent="0.25">
      <c r="A5" s="90"/>
      <c r="B5" s="39">
        <f t="shared" si="0"/>
        <v>0.66666666666666663</v>
      </c>
      <c r="C5" s="44" t="str">
        <f>Times!A6</f>
        <v>IND</v>
      </c>
      <c r="D5" s="44">
        <f>SUM(IF(ISNUMBER('Tabela 1ª Fase'!E12),1)+IF(ISNUMBER('Tabela 1ª Fase'!C18),1)+IF(ISNUMBER('Tabela 1ª Fase'!E28),1)+IF(ISNUMBER('Tabela 1ª Fase'!C36),1)+IF(ISNUMBER('Tabela 1ª Fase'!C46),1)+IF(ISNUMBER('Tabela 1ª Fase'!E60),1)+IF(ISNUMBER('Tabela 1ª Fase'!E72),1)+IF(ISNUMBER('Tabela 1ª Fase'!C84),1)+IF(ISNUMBER('Tabela 1ª Fase'!E94),1))</f>
        <v>9</v>
      </c>
      <c r="E5" s="40">
        <f t="shared" si="1"/>
        <v>18</v>
      </c>
      <c r="F5" s="44">
        <f>SUM(IF('Tabela 1ª Fase'!E12&gt;'Tabela 1ª Fase'!C12,1,0)+IF('Tabela 1ª Fase'!C18&gt;'Tabela 1ª Fase'!E18,1,0)+IF('Tabela 1ª Fase'!E28&gt;'Tabela 1ª Fase'!C28,1,0)+IF('Tabela 1ª Fase'!C36&gt;'Tabela 1ª Fase'!E36,1,0)+IF('Tabela 1ª Fase'!C46&gt;'Tabela 1ª Fase'!E46,1,0)+IF('Tabela 1ª Fase'!E60&gt;'Tabela 1ª Fase'!C60,1,0)+IF('Tabela 1ª Fase'!E72&gt;'Tabela 1ª Fase'!C72,1,0)+IF('Tabela 1ª Fase'!C84&gt;'Tabela 1ª Fase'!E84,1,0)+IF('Tabela 1ª Fase'!E94&gt;'Tabela 1ª Fase'!C94,1,0))</f>
        <v>5</v>
      </c>
      <c r="G5" s="44">
        <f>SUM(IF(ISNUMBER('Tabela 1ª Fase'!E12),IF('Tabela 1ª Fase'!E12='Tabela 1ª Fase'!C12,1,0))+IF(ISNUMBER('Tabela 1ª Fase'!C18),IF('Tabela 1ª Fase'!C18='Tabela 1ª Fase'!E18,1,0))+IF(ISNUMBER('Tabela 1ª Fase'!E28),IF('Tabela 1ª Fase'!E28='Tabela 1ª Fase'!C28,1,0))+IF(ISNUMBER('Tabela 1ª Fase'!C36),IF('Tabela 1ª Fase'!C36='Tabela 1ª Fase'!E36,1,0))+IF(ISNUMBER('Tabela 1ª Fase'!C46),IF('Tabela 1ª Fase'!C46='Tabela 1ª Fase'!E46,1,0))+IF(ISNUMBER('Tabela 1ª Fase'!E60),IF('Tabela 1ª Fase'!E60='Tabela 1ª Fase'!C60,1,0))+IF(ISNUMBER('Tabela 1ª Fase'!E72),IF('Tabela 1ª Fase'!E72='Tabela 1ª Fase'!C72,1,0))+IF(ISNUMBER('Tabela 1ª Fase'!C84),IF('Tabela 1ª Fase'!C84='Tabela 1ª Fase'!E84,1,0))+IF(ISNUMBER('Tabela 1ª Fase'!E94),IF('Tabela 1ª Fase'!E94='Tabela 1ª Fase'!C94,1,0)))</f>
        <v>3</v>
      </c>
      <c r="H5" s="44">
        <f>SUM(IF('Tabela 1ª Fase'!E12&lt;'Tabela 1ª Fase'!C12,1,0)+IF('Tabela 1ª Fase'!C18&lt;'Tabela 1ª Fase'!E18,1,0)+IF('Tabela 1ª Fase'!E28&lt;'Tabela 1ª Fase'!C28,1,0)+IF('Tabela 1ª Fase'!C36&lt;'Tabela 1ª Fase'!E36,1,0)+IF('Tabela 1ª Fase'!C46&lt;'Tabela 1ª Fase'!E46,1,0)+IF('Tabela 1ª Fase'!E60&lt;'Tabela 1ª Fase'!C60,1,0)+IF('Tabela 1ª Fase'!E72&lt;'Tabela 1ª Fase'!C72,1,0)+IF('Tabela 1ª Fase'!C84&lt;'Tabela 1ª Fase'!E84,1,0)+IF('Tabela 1ª Fase'!E94&lt;'Tabela 1ª Fase'!C94,1,0))</f>
        <v>1</v>
      </c>
      <c r="I5" s="44">
        <f>SUM('Tabela 1ª Fase'!E12+'Tabela 1ª Fase'!C18+'Tabela 1ª Fase'!E28+'Tabela 1ª Fase'!C36+'Tabela 1ª Fase'!C46+'Tabela 1ª Fase'!E60+'Tabela 1ª Fase'!E72+'Tabela 1ª Fase'!C84+'Tabela 1ª Fase'!E94)</f>
        <v>22</v>
      </c>
      <c r="J5" s="44">
        <f>SUM('Tabela 1ª Fase'!C12+'Tabela 1ª Fase'!E18+'Tabela 1ª Fase'!C28+'Tabela 1ª Fase'!E36+'Tabela 1ª Fase'!E46+'Tabela 1ª Fase'!C60+'Tabela 1ª Fase'!C72+'Tabela 1ª Fase'!E84+'Tabela 1ª Fase'!C94)</f>
        <v>12</v>
      </c>
      <c r="K5" s="41">
        <f t="shared" si="2"/>
        <v>10</v>
      </c>
      <c r="L5" s="50">
        <v>2</v>
      </c>
      <c r="M5" s="50">
        <f>SUM(14-L5)</f>
        <v>12</v>
      </c>
      <c r="N5" s="42"/>
    </row>
    <row r="6" spans="1:15" s="21" customFormat="1" ht="24.95" customHeight="1" thickTop="1" thickBot="1" x14ac:dyDescent="0.25">
      <c r="A6" s="90"/>
      <c r="B6" s="39">
        <f t="shared" si="0"/>
        <v>0.66666666666666663</v>
      </c>
      <c r="C6" s="44" t="str">
        <f>Times!A3</f>
        <v>VAS</v>
      </c>
      <c r="D6" s="44">
        <f>SUM(IF(ISNUMBER('Tabela 1ª Fase'!C12),1)+IF(ISNUMBER('Tabela 1ª Fase'!C24),1)+IF(ISNUMBER('Tabela 1ª Fase'!E30),1)+IF(ISNUMBER('Tabela 1ª Fase'!C38),1)+IF(ISNUMBER('Tabela 1ª Fase'!E52),1)+IF(ISNUMBER('Tabela 1ª Fase'!C64),1)+IF(ISNUMBER('Tabela 1ª Fase'!C70),1)+IF(ISNUMBER('Tabela 1ª Fase'!C78),1)+IF(ISNUMBER('Tabela 1ª Fase'!C90),1))</f>
        <v>9</v>
      </c>
      <c r="E6" s="40">
        <f t="shared" si="1"/>
        <v>18</v>
      </c>
      <c r="F6" s="44">
        <f>SUM(IF('Tabela 1ª Fase'!C12&gt;'Tabela 1ª Fase'!E12,1,0)+IF('Tabela 1ª Fase'!C24&gt;'Tabela 1ª Fase'!E24,1,0)+IF('Tabela 1ª Fase'!E30&gt;'Tabela 1ª Fase'!C30,1,0)+IF('Tabela 1ª Fase'!C38&gt;'Tabela 1ª Fase'!E38,1,0)+IF('Tabela 1ª Fase'!E52&gt;'Tabela 1ª Fase'!C52,1,0)+IF('Tabela 1ª Fase'!C64&gt;'Tabela 1ª Fase'!E64,1,0)+IF('Tabela 1ª Fase'!C70&gt;'Tabela 1ª Fase'!E70,1,0)+IF('Tabela 1ª Fase'!C78&gt;'Tabela 1ª Fase'!E78,1,0)+IF('Tabela 1ª Fase'!C90&gt;'Tabela 1ª Fase'!E90,1,0))</f>
        <v>5</v>
      </c>
      <c r="G6" s="44">
        <f>SUM(IF(ISNUMBER('Tabela 1ª Fase'!C12),IF('Tabela 1ª Fase'!C12='Tabela 1ª Fase'!E12,1,0))+IF(ISNUMBER('Tabela 1ª Fase'!C24),IF('Tabela 1ª Fase'!C24='Tabela 1ª Fase'!E24,1,0))+IF(ISNUMBER('Tabela 1ª Fase'!E30),IF('Tabela 1ª Fase'!E30='Tabela 1ª Fase'!C30,1,0))+IF(ISNUMBER('Tabela 1ª Fase'!C38),IF('Tabela 1ª Fase'!C38='Tabela 1ª Fase'!E38,1,0))+IF(ISNUMBER('Tabela 1ª Fase'!E52),IF('Tabela 1ª Fase'!E52='Tabela 1ª Fase'!C52,1,0))+IF(ISNUMBER('Tabela 1ª Fase'!C64),IF('Tabela 1ª Fase'!C64='Tabela 1ª Fase'!E64,1,0))+IF(ISNUMBER('Tabela 1ª Fase'!C70),IF('Tabela 1ª Fase'!C70='Tabela 1ª Fase'!E70,1,0))+IF(ISNUMBER('Tabela 1ª Fase'!C78),IF('Tabela 1ª Fase'!C78='Tabela 1ª Fase'!E78,1,0))+IF(ISNUMBER('Tabela 1ª Fase'!C90),IF('Tabela 1ª Fase'!C90='Tabela 1ª Fase'!E90,1,0)))</f>
        <v>3</v>
      </c>
      <c r="H6" s="44">
        <f>SUM(IF('Tabela 1ª Fase'!C12&lt;'Tabela 1ª Fase'!E12,1,0)+IF('Tabela 1ª Fase'!C24&lt;'Tabela 1ª Fase'!E24,1,0)+IF('Tabela 1ª Fase'!E30&lt;'Tabela 1ª Fase'!C30,1,0)+IF('Tabela 1ª Fase'!C38&lt;'Tabela 1ª Fase'!E38,1,0)+IF('Tabela 1ª Fase'!E52&lt;'Tabela 1ª Fase'!C52,1,0)+IF('Tabela 1ª Fase'!C64&lt;'Tabela 1ª Fase'!E64,1,0)+IF('Tabela 1ª Fase'!C70&lt;'Tabela 1ª Fase'!E70,1,0)+IF('Tabela 1ª Fase'!C78&lt;'Tabela 1ª Fase'!E78,1,0)+IF('Tabela 1ª Fase'!C90&lt;'Tabela 1ª Fase'!E90,1,0))</f>
        <v>1</v>
      </c>
      <c r="I6" s="44">
        <f>SUM('Tabela 1ª Fase'!C12+'Tabela 1ª Fase'!C24+'Tabela 1ª Fase'!E30+'Tabela 1ª Fase'!C38+'Tabela 1ª Fase'!E52+'Tabela 1ª Fase'!C64+'Tabela 1ª Fase'!C70+'Tabela 1ª Fase'!C78+'Tabela 1ª Fase'!C90)</f>
        <v>16</v>
      </c>
      <c r="J6" s="44">
        <f>SUM('Tabela 1ª Fase'!E12+'Tabela 1ª Fase'!E24+'Tabela 1ª Fase'!C30+'Tabela 1ª Fase'!E38+'Tabela 1ª Fase'!C52+'Tabela 1ª Fase'!E64+'Tabela 1ª Fase'!E70+'Tabela 1ª Fase'!E78+'Tabela 1ª Fase'!E90)</f>
        <v>8</v>
      </c>
      <c r="K6" s="41">
        <f t="shared" si="2"/>
        <v>8</v>
      </c>
      <c r="L6" s="50">
        <v>3</v>
      </c>
      <c r="M6" s="50">
        <f t="shared" ref="M6:M13" si="3">SUM(14-L6)</f>
        <v>11</v>
      </c>
      <c r="N6" s="42"/>
    </row>
    <row r="7" spans="1:15" s="21" customFormat="1" ht="24.95" customHeight="1" thickTop="1" thickBot="1" x14ac:dyDescent="0.25">
      <c r="A7" s="90"/>
      <c r="B7" s="39">
        <f t="shared" si="0"/>
        <v>0.59259259259259256</v>
      </c>
      <c r="C7" s="44" t="str">
        <f>Times!A5</f>
        <v>RIV</v>
      </c>
      <c r="D7" s="44">
        <f>SUM(IF(ISNUMBER('Tabela 1ª Fase'!E10),1)+IF(ISNUMBER('Tabela 1ª Fase'!C16),1)+IF(ISNUMBER('Tabela 1ª Fase'!C28),1)+IF(ISNUMBER('Tabela 1ª Fase'!E38),1)+IF(ISNUMBER('Tabela 1ª Fase'!E48),1)+IF(ISNUMBER('Tabela 1ª Fase'!E58),1)+IF(ISNUMBER('Tabela 1ª Fase'!C74),1)+IF(ISNUMBER('Tabela 1ª Fase'!C80),1)+IF(ISNUMBER('Tabela 1ª Fase'!C92),1))</f>
        <v>9</v>
      </c>
      <c r="E7" s="40">
        <f t="shared" si="1"/>
        <v>16</v>
      </c>
      <c r="F7" s="44">
        <f>SUM(IF('Tabela 1ª Fase'!E10&gt;'Tabela 1ª Fase'!C10,1,0)+IF('Tabela 1ª Fase'!C16&gt;'Tabela 1ª Fase'!E16,1,0)+IF('Tabela 1ª Fase'!C28&gt;'Tabela 1ª Fase'!E28,1,0)+IF('Tabela 1ª Fase'!E38&gt;'Tabela 1ª Fase'!C38,1,0)+IF('Tabela 1ª Fase'!E48&gt;'Tabela 1ª Fase'!C48,1,0)+IF('Tabela 1ª Fase'!E58&gt;'Tabela 1ª Fase'!C58,1,0)+IF('Tabela 1ª Fase'!C74&gt;'Tabela 1ª Fase'!E74,1,0)+IF('Tabela 1ª Fase'!C80&gt;'Tabela 1ª Fase'!E80,1,0)+IF('Tabela 1ª Fase'!C92&gt;'Tabela 1ª Fase'!E92,1,0))</f>
        <v>5</v>
      </c>
      <c r="G7" s="44">
        <f>SUM(IF(ISNUMBER('Tabela 1ª Fase'!E10),IF('Tabela 1ª Fase'!E10='Tabela 1ª Fase'!C10,1,0))+IF(ISNUMBER('Tabela 1ª Fase'!C16),IF('Tabela 1ª Fase'!C16='Tabela 1ª Fase'!E16,1,0))+IF(ISNUMBER('Tabela 1ª Fase'!C28),IF('Tabela 1ª Fase'!C28='Tabela 1ª Fase'!E28,1,0))+IF(ISNUMBER('Tabela 1ª Fase'!E38),IF('Tabela 1ª Fase'!E38='Tabela 1ª Fase'!C38,1,0))+IF(ISNUMBER('Tabela 1ª Fase'!E48),IF('Tabela 1ª Fase'!E48='Tabela 1ª Fase'!C48,1,0))+IF(ISNUMBER('Tabela 1ª Fase'!E58),IF('Tabela 1ª Fase'!E58='Tabela 1ª Fase'!C58,1,0))+IF(ISNUMBER('Tabela 1ª Fase'!C74),IF('Tabela 1ª Fase'!C74='Tabela 1ª Fase'!E74,1,0))+IF(ISNUMBER('Tabela 1ª Fase'!C80),IF('Tabela 1ª Fase'!C80='Tabela 1ª Fase'!E80,1,0))+IF(ISNUMBER('Tabela 1ª Fase'!C92),IF('Tabela 1ª Fase'!C92='Tabela 1ª Fase'!E92,1,0)))</f>
        <v>1</v>
      </c>
      <c r="H7" s="44">
        <f>SUM(IF('Tabela 1ª Fase'!E10&lt;'Tabela 1ª Fase'!C10,1,0)+IF('Tabela 1ª Fase'!C16&lt;'Tabela 1ª Fase'!E16,1,0)+IF('Tabela 1ª Fase'!C28&lt;'Tabela 1ª Fase'!E28,1,0)+IF('Tabela 1ª Fase'!E38&lt;'Tabela 1ª Fase'!C38,1,0)+IF('Tabela 1ª Fase'!E48&lt;'Tabela 1ª Fase'!C48,1,0)+IF('Tabela 1ª Fase'!E58&lt;'Tabela 1ª Fase'!C58,1,0)+IF('Tabela 1ª Fase'!C74&lt;'Tabela 1ª Fase'!E74,1,0)+IF('Tabela 1ª Fase'!C80&lt;'Tabela 1ª Fase'!E80,1,0)+IF('Tabela 1ª Fase'!C92&lt;'Tabela 1ª Fase'!E92,1,0))</f>
        <v>3</v>
      </c>
      <c r="I7" s="44">
        <f>SUM('Tabela 1ª Fase'!E10+'Tabela 1ª Fase'!C16+'Tabela 1ª Fase'!C28+'Tabela 1ª Fase'!E38+'Tabela 1ª Fase'!E48+'Tabela 1ª Fase'!E58+'Tabela 1ª Fase'!C74+'Tabela 1ª Fase'!C80+'Tabela 1ª Fase'!C92)</f>
        <v>15</v>
      </c>
      <c r="J7" s="44">
        <f>SUM('Tabela 1ª Fase'!C10+'Tabela 1ª Fase'!E16+'Tabela 1ª Fase'!E28+'Tabela 1ª Fase'!C38+'Tabela 1ª Fase'!C48+'Tabela 1ª Fase'!C58+'Tabela 1ª Fase'!E74+'Tabela 1ª Fase'!E80+'Tabela 1ª Fase'!E92)</f>
        <v>12</v>
      </c>
      <c r="K7" s="41">
        <f t="shared" si="2"/>
        <v>3</v>
      </c>
      <c r="L7" s="50">
        <v>4</v>
      </c>
      <c r="M7" s="50">
        <f t="shared" si="3"/>
        <v>10</v>
      </c>
      <c r="N7" s="42"/>
    </row>
    <row r="8" spans="1:15" s="21" customFormat="1" ht="24.95" customHeight="1" thickTop="1" thickBot="1" x14ac:dyDescent="0.25">
      <c r="A8" s="90"/>
      <c r="B8" s="39">
        <f t="shared" si="0"/>
        <v>0.59259259259259256</v>
      </c>
      <c r="C8" s="44" t="str">
        <f>Times!A4</f>
        <v>SLO</v>
      </c>
      <c r="D8" s="44">
        <f>SUM(IF(ISNUMBER('Tabela 1ª Fase'!E8),1)+IF(ISNUMBER('Tabela 1ª Fase'!C26),1)+IF(ISNUMBER('Tabela 1ª Fase'!E40),1)+IF(ISNUMBER('Tabela 1ª Fase'!C48),1)+IF(ISNUMBER('Tabela 1ª Fase'!C60),1)+IF(ISNUMBER('Tabela 1ª Fase'!C66),1)+IF(ISNUMBER('Tabela 1ª Fase'!C68),1)+IF(ISNUMBER('Tabela 1ª Fase'!E78),1)+IF(ISNUMBER('Tabela 1ª Fase'!C88),1))</f>
        <v>9</v>
      </c>
      <c r="E8" s="40">
        <f t="shared" si="1"/>
        <v>16</v>
      </c>
      <c r="F8" s="44">
        <f>SUM(IF('Tabela 1ª Fase'!E8&gt;'Tabela 1ª Fase'!C8,1,0)+IF('Tabela 1ª Fase'!C26&gt;'Tabela 1ª Fase'!E26,1,0)+IF('Tabela 1ª Fase'!E40&gt;'Tabela 1ª Fase'!C40,1,0)+IF('Tabela 1ª Fase'!C48&gt;'Tabela 1ª Fase'!E48,1,0)+IF('Tabela 1ª Fase'!C60&gt;'Tabela 1ª Fase'!E60,1,0)+IF('Tabela 1ª Fase'!C66&gt;'Tabela 1ª Fase'!E66,1,0)+IF('Tabela 1ª Fase'!C68&gt;'Tabela 1ª Fase'!E68,1,0)+IF('Tabela 1ª Fase'!E78&gt;'Tabela 1ª Fase'!C78,1,0)+IF('Tabela 1ª Fase'!C88&gt;'Tabela 1ª Fase'!E88,1,0))</f>
        <v>5</v>
      </c>
      <c r="G8" s="44">
        <f>SUM(IF(ISNUMBER('Tabela 1ª Fase'!E8),IF('Tabela 1ª Fase'!E8='Tabela 1ª Fase'!C8,1,0))+IF(ISNUMBER('Tabela 1ª Fase'!C26),IF('Tabela 1ª Fase'!C26='Tabela 1ª Fase'!E26,1,0))+IF(ISNUMBER('Tabela 1ª Fase'!E40),IF('Tabela 1ª Fase'!E40='Tabela 1ª Fase'!C40,1,0))+IF(ISNUMBER('Tabela 1ª Fase'!C48),IF('Tabela 1ª Fase'!C48='Tabela 1ª Fase'!E48,1,0))+IF(ISNUMBER('Tabela 1ª Fase'!C60),IF('Tabela 1ª Fase'!C60='Tabela 1ª Fase'!E60,1,0))+IF(ISNUMBER('Tabela 1ª Fase'!C66),IF('Tabela 1ª Fase'!C66='Tabela 1ª Fase'!E66,1,0))+IF(ISNUMBER('Tabela 1ª Fase'!C68),IF('Tabela 1ª Fase'!C68='Tabela 1ª Fase'!E68,1,0))+IF(ISNUMBER('Tabela 1ª Fase'!E78),IF('Tabela 1ª Fase'!E78='Tabela 1ª Fase'!C78,1,0))+IF(ISNUMBER('Tabela 1ª Fase'!C88),IF('Tabela 1ª Fase'!C88='Tabela 1ª Fase'!E88,1,0)))</f>
        <v>1</v>
      </c>
      <c r="H8" s="44">
        <f>SUM(IF('Tabela 1ª Fase'!E8&lt;'Tabela 1ª Fase'!C8,1,0)+IF('Tabela 1ª Fase'!C26&lt;'Tabela 1ª Fase'!E26,1,0)+IF('Tabela 1ª Fase'!E40&lt;'Tabela 1ª Fase'!C40,1,0)+IF('Tabela 1ª Fase'!C48&lt;'Tabela 1ª Fase'!E48,1,0)+IF('Tabela 1ª Fase'!C60&lt;'Tabela 1ª Fase'!E60,1,0)+IF('Tabela 1ª Fase'!C66&lt;'Tabela 1ª Fase'!E66,1,0)+IF('Tabela 1ª Fase'!C68&lt;'Tabela 1ª Fase'!E68,1,0)+IF('Tabela 1ª Fase'!E78&lt;'Tabela 1ª Fase'!C78,1,0)+IF('Tabela 1ª Fase'!C88&lt;'Tabela 1ª Fase'!E88,1,0))</f>
        <v>3</v>
      </c>
      <c r="I8" s="44">
        <f>SUM('Tabela 1ª Fase'!E8+'Tabela 1ª Fase'!C26+'Tabela 1ª Fase'!E40+'Tabela 1ª Fase'!C48+'Tabela 1ª Fase'!C60+'Tabela 1ª Fase'!C66+'Tabela 1ª Fase'!C68+'Tabela 1ª Fase'!E78+'Tabela 1ª Fase'!C88)</f>
        <v>10</v>
      </c>
      <c r="J8" s="44">
        <f>SUM('Tabela 1ª Fase'!C8+'Tabela 1ª Fase'!E26+'Tabela 1ª Fase'!C40+'Tabela 1ª Fase'!E48+'Tabela 1ª Fase'!E60+'Tabela 1ª Fase'!E66+'Tabela 1ª Fase'!E68+'Tabela 1ª Fase'!C78+'Tabela 1ª Fase'!E88)</f>
        <v>9</v>
      </c>
      <c r="K8" s="41">
        <f t="shared" si="2"/>
        <v>1</v>
      </c>
      <c r="L8" s="50">
        <v>5</v>
      </c>
      <c r="M8" s="50">
        <f t="shared" si="3"/>
        <v>9</v>
      </c>
      <c r="N8" s="42"/>
    </row>
    <row r="9" spans="1:15" s="21" customFormat="1" ht="24.95" customHeight="1" thickTop="1" thickBot="1" x14ac:dyDescent="0.25">
      <c r="A9" s="90"/>
      <c r="B9" s="39">
        <f t="shared" si="0"/>
        <v>0.44444444444444442</v>
      </c>
      <c r="C9" s="44" t="str">
        <f>Times!A7</f>
        <v>LDU</v>
      </c>
      <c r="D9" s="44">
        <f>SUM(IF(ISNUMBER('Tabela 1ª Fase'!C14),1)+IF(ISNUMBER('Tabela 1ª Fase'!E20),1)+IF(ISNUMBER('Tabela 1ª Fase'!C32),1)+IF(ISNUMBER('Tabela 1ª Fase'!C44),1)+IF(ISNUMBER('Tabela 1ª Fase'!E54),1)+IF(ISNUMBER('Tabela 1ª Fase'!E64),1)+IF(ISNUMBER('Tabela 1ª Fase'!E74),1)+IF(ISNUMBER('Tabela 1ª Fase'!E84),1)+IF(ISNUMBER('Tabela 1ª Fase'!E88),1))</f>
        <v>9</v>
      </c>
      <c r="E9" s="40">
        <f t="shared" si="1"/>
        <v>12</v>
      </c>
      <c r="F9" s="44">
        <f>SUM(IF('Tabela 1ª Fase'!C14&gt;'Tabela 1ª Fase'!E14,1,0)+IF('Tabela 1ª Fase'!E20&gt;'Tabela 1ª Fase'!C20,1,0)+IF('Tabela 1ª Fase'!C32&gt;'Tabela 1ª Fase'!E32,1,0)+IF('Tabela 1ª Fase'!C44&gt;'Tabela 1ª Fase'!E44,1,0)+IF('Tabela 1ª Fase'!E54&gt;'Tabela 1ª Fase'!C54,1,0)+IF('Tabela 1ª Fase'!E64&gt;'Tabela 1ª Fase'!C64,1,0)+IF('Tabela 1ª Fase'!E74&gt;'Tabela 1ª Fase'!C74,1,0)+IF('Tabela 1ª Fase'!E84&gt;'Tabela 1ª Fase'!C84,1,0)+IF('Tabela 1ª Fase'!E88&gt;'Tabela 1ª Fase'!C88,1,0))</f>
        <v>3</v>
      </c>
      <c r="G9" s="44">
        <f>SUM(IF(ISNUMBER('Tabela 1ª Fase'!C14),IF('Tabela 1ª Fase'!C14='Tabela 1ª Fase'!E14,1,0))+IF(ISNUMBER('Tabela 1ª Fase'!E20),IF('Tabela 1ª Fase'!E20='Tabela 1ª Fase'!C20,1,0))+IF(ISNUMBER('Tabela 1ª Fase'!C32),IF('Tabela 1ª Fase'!C32='Tabela 1ª Fase'!E32,1,0))+IF(ISNUMBER('Tabela 1ª Fase'!C44),IF('Tabela 1ª Fase'!C44='Tabela 1ª Fase'!E44,1,0))+IF(ISNUMBER('Tabela 1ª Fase'!E54),IF('Tabela 1ª Fase'!E54='Tabela 1ª Fase'!C54,1,0))+IF(ISNUMBER('Tabela 1ª Fase'!E64),IF('Tabela 1ª Fase'!E64='Tabela 1ª Fase'!C64,1,0))+IF(ISNUMBER('Tabela 1ª Fase'!E74),IF('Tabela 1ª Fase'!E74='Tabela 1ª Fase'!C74,1,0))+IF(ISNUMBER('Tabela 1ª Fase'!E84),IF('Tabela 1ª Fase'!E84='Tabela 1ª Fase'!C84,1,0))+IF(ISNUMBER('Tabela 1ª Fase'!E88),IF('Tabela 1ª Fase'!E88='Tabela 1ª Fase'!C88,1,0)))</f>
        <v>3</v>
      </c>
      <c r="H9" s="44">
        <f>SUM(IF('Tabela 1ª Fase'!C14&lt;'Tabela 1ª Fase'!E14,1,0)+IF('Tabela 1ª Fase'!E20&lt;'Tabela 1ª Fase'!C20,1,0)+IF('Tabela 1ª Fase'!C32&lt;'Tabela 1ª Fase'!E32,1,0)+IF('Tabela 1ª Fase'!C44&lt;'Tabela 1ª Fase'!E44,1,0)+IF('Tabela 1ª Fase'!E54&lt;'Tabela 1ª Fase'!C54,1,0)+IF('Tabela 1ª Fase'!E64&lt;'Tabela 1ª Fase'!C64,1,0)+IF('Tabela 1ª Fase'!E74&lt;'Tabela 1ª Fase'!C74,1,0)+IF('Tabela 1ª Fase'!E84&lt;'Tabela 1ª Fase'!C84,1,0)+IF('Tabela 1ª Fase'!E88&lt;'Tabela 1ª Fase'!C88,1,0))</f>
        <v>3</v>
      </c>
      <c r="I9" s="44">
        <f>SUM('Tabela 1ª Fase'!C14+'Tabela 1ª Fase'!E20+'Tabela 1ª Fase'!C32+'Tabela 1ª Fase'!C44+'Tabela 1ª Fase'!E54+'Tabela 1ª Fase'!E64+'Tabela 1ª Fase'!E74+'Tabela 1ª Fase'!E84+'Tabela 1ª Fase'!E88)</f>
        <v>8</v>
      </c>
      <c r="J9" s="44">
        <f>SUM('Tabela 1ª Fase'!E14+'Tabela 1ª Fase'!C20+'Tabela 1ª Fase'!E32+'Tabela 1ª Fase'!E44+'Tabela 1ª Fase'!C54+'Tabela 1ª Fase'!C64+'Tabela 1ª Fase'!C74+'Tabela 1ª Fase'!C84+'Tabela 1ª Fase'!C88)</f>
        <v>12</v>
      </c>
      <c r="K9" s="41">
        <f t="shared" si="2"/>
        <v>-4</v>
      </c>
      <c r="L9" s="50">
        <v>6</v>
      </c>
      <c r="M9" s="50">
        <f t="shared" si="3"/>
        <v>8</v>
      </c>
    </row>
    <row r="10" spans="1:15" s="21" customFormat="1" ht="24.95" customHeight="1" thickTop="1" thickBot="1" x14ac:dyDescent="0.25">
      <c r="A10" s="90"/>
      <c r="B10" s="39">
        <f t="shared" si="0"/>
        <v>0.37037037037037035</v>
      </c>
      <c r="C10" s="44" t="str">
        <f>Times!A9</f>
        <v>ANA</v>
      </c>
      <c r="D10" s="44">
        <f>SUM(IF(ISNUMBER('Tabela 1ª Fase'!E18),1)+IF(ISNUMBER('Tabela 1ª Fase'!E24),1)+IF(ISNUMBER('Tabela 1ª Fase'!E34),1)+IF(ISNUMBER('Tabela 1ª Fase'!E44),1)+IF(ISNUMBER('Tabela 1ª Fase'!C50),1)+IF(ISNUMBER('Tabela 1ª Fase'!E62),1)+IF(ISNUMBER('Tabela 1ª Fase'!E68),1)+IF(ISNUMBER('Tabela 1ª Fase'!E86),1)+IF(ISNUMBER('Tabela 1ª Fase'!E92),1))</f>
        <v>9</v>
      </c>
      <c r="E10" s="40">
        <f t="shared" si="1"/>
        <v>10</v>
      </c>
      <c r="F10" s="44">
        <f>SUM(IF('Tabela 1ª Fase'!E18&gt;'Tabela 1ª Fase'!C18,1,0)+IF('Tabela 1ª Fase'!E24&gt;'Tabela 1ª Fase'!C24,1,0)+IF('Tabela 1ª Fase'!E34&gt;'Tabela 1ª Fase'!C34,1,0)+IF('Tabela 1ª Fase'!E44&gt;'Tabela 1ª Fase'!C44,1,0)+IF('Tabela 1ª Fase'!C50&gt;'Tabela 1ª Fase'!E50,1,0)+IF('Tabela 1ª Fase'!E62&gt;'Tabela 1ª Fase'!C62,1,0)+IF('Tabela 1ª Fase'!E68&gt;'Tabela 1ª Fase'!C68,1,0)+IF('Tabela 1ª Fase'!E86&gt;'Tabela 1ª Fase'!C86,1,0)+IF('Tabela 1ª Fase'!E92&gt;'Tabela 1ª Fase'!C92,1,0))</f>
        <v>3</v>
      </c>
      <c r="G10" s="44">
        <f>SUM(IF(ISNUMBER('Tabela 1ª Fase'!E18),IF('Tabela 1ª Fase'!E18='Tabela 1ª Fase'!C18,1,0))+IF(ISNUMBER('Tabela 1ª Fase'!E24),IF('Tabela 1ª Fase'!E24='Tabela 1ª Fase'!C24,1,0))+IF(ISNUMBER('Tabela 1ª Fase'!E34),IF('Tabela 1ª Fase'!E34='Tabela 1ª Fase'!C34,1,0))+IF(ISNUMBER('Tabela 1ª Fase'!E44),IF('Tabela 1ª Fase'!E44='Tabela 1ª Fase'!C44,1,0))+IF(ISNUMBER('Tabela 1ª Fase'!C50),IF('Tabela 1ª Fase'!C50='Tabela 1ª Fase'!E50,1,0))+IF(ISNUMBER('Tabela 1ª Fase'!E62),IF('Tabela 1ª Fase'!E62='Tabela 1ª Fase'!C62,1,0))+IF(ISNUMBER('Tabela 1ª Fase'!E68),IF('Tabela 1ª Fase'!E68='Tabela 1ª Fase'!C68,1,0))+IF(ISNUMBER('Tabela 1ª Fase'!E86),IF('Tabela 1ª Fase'!E86='Tabela 1ª Fase'!C86,1,0))+IF(ISNUMBER('Tabela 1ª Fase'!E92),IF('Tabela 1ª Fase'!E92='Tabela 1ª Fase'!C92,1,0)))</f>
        <v>1</v>
      </c>
      <c r="H10" s="44">
        <f>SUM(IF('Tabela 1ª Fase'!E18&lt;'Tabela 1ª Fase'!C18,1,0)+IF('Tabela 1ª Fase'!E24&lt;'Tabela 1ª Fase'!C24,1,0)+IF('Tabela 1ª Fase'!E34&lt;'Tabela 1ª Fase'!C34,1,0)+IF('Tabela 1ª Fase'!E44&lt;'Tabela 1ª Fase'!C44,1,0)+IF('Tabela 1ª Fase'!C50&lt;'Tabela 1ª Fase'!E50,1,0)+IF('Tabela 1ª Fase'!E62&lt;'Tabela 1ª Fase'!C62,1,0)+IF('Tabela 1ª Fase'!E68&lt;'Tabela 1ª Fase'!C68,1,0)+IF('Tabela 1ª Fase'!E86&lt;'Tabela 1ª Fase'!C86,1,0)+IF('Tabela 1ª Fase'!E92&lt;'Tabela 1ª Fase'!C92,1,0))</f>
        <v>5</v>
      </c>
      <c r="I10" s="44">
        <f>SUM('Tabela 1ª Fase'!E18+'Tabela 1ª Fase'!E24+'Tabela 1ª Fase'!E34+'Tabela 1ª Fase'!E44+'Tabela 1ª Fase'!C50+'Tabela 1ª Fase'!E62+'Tabela 1ª Fase'!E68+'Tabela 1ª Fase'!E86+'Tabela 1ª Fase'!E92)</f>
        <v>12</v>
      </c>
      <c r="J10" s="44">
        <f>SUM('Tabela 1ª Fase'!C18+'Tabela 1ª Fase'!C24+'Tabela 1ª Fase'!C34+'Tabela 1ª Fase'!C44+'Tabela 1ª Fase'!E50+'Tabela 1ª Fase'!C62+'Tabela 1ª Fase'!C68+'Tabela 1ª Fase'!C86+'Tabela 1ª Fase'!C92)</f>
        <v>18</v>
      </c>
      <c r="K10" s="41">
        <f t="shared" si="2"/>
        <v>-6</v>
      </c>
      <c r="L10" s="50">
        <v>7</v>
      </c>
      <c r="M10" s="50">
        <f t="shared" si="3"/>
        <v>7</v>
      </c>
    </row>
    <row r="11" spans="1:15" s="21" customFormat="1" ht="24.95" customHeight="1" thickTop="1" thickBot="1" x14ac:dyDescent="0.25">
      <c r="A11" s="90"/>
      <c r="B11" s="39">
        <f t="shared" si="0"/>
        <v>0.22222222222222221</v>
      </c>
      <c r="C11" s="44" t="str">
        <f>Times!A10</f>
        <v>SAN</v>
      </c>
      <c r="D11" s="44">
        <f>SUM(IF(ISNUMBER('Tabela 1ª Fase'!E14),1)+IF(ISNUMBER('Tabela 1ª Fase'!E26),1)+IF(ISNUMBER('Tabela 1ª Fase'!E36),1)+IF(ISNUMBER('Tabela 1ª Fase'!E42),1)+IF(ISNUMBER('Tabela 1ª Fase'!E50),1)+IF(ISNUMBER('Tabela 1ª Fase'!E56),1)+IF(ISNUMBER('Tabela 1ª Fase'!E76),1)+IF(ISNUMBER('Tabela 1ª Fase'!E80),1)+IF(ISNUMBER('Tabela 1ª Fase'!E90),1))</f>
        <v>9</v>
      </c>
      <c r="E11" s="40">
        <f t="shared" si="1"/>
        <v>6</v>
      </c>
      <c r="F11" s="44">
        <f>SUM(IF('Tabela 1ª Fase'!E14&gt;'Tabela 1ª Fase'!C14,1,0)+IF('Tabela 1ª Fase'!E26&gt;'Tabela 1ª Fase'!C26,1,0)+IF('Tabela 1ª Fase'!E36&gt;'Tabela 1ª Fase'!C36,1,0)+IF('Tabela 1ª Fase'!E42&gt;'Tabela 1ª Fase'!C42,1,0)+IF('Tabela 1ª Fase'!E50&gt;'Tabela 1ª Fase'!C50,1,0)+IF('Tabela 1ª Fase'!E56&gt;'Tabela 1ª Fase'!C56,1,0)+IF('Tabela 1ª Fase'!E76&gt;'Tabela 1ª Fase'!C76,1,0)+IF('Tabela 1ª Fase'!E80&gt;'Tabela 1ª Fase'!C80,1,0)+IF('Tabela 1ª Fase'!E90&gt;'Tabela 1ª Fase'!C90,1,0))</f>
        <v>1</v>
      </c>
      <c r="G11" s="44">
        <f>SUM(IF(ISNUMBER('Tabela 1ª Fase'!E14),IF('Tabela 1ª Fase'!E14='Tabela 1ª Fase'!C14,1,0))+IF(ISNUMBER('Tabela 1ª Fase'!E26),IF('Tabela 1ª Fase'!E26='Tabela 1ª Fase'!C26,1,0))+IF(ISNUMBER('Tabela 1ª Fase'!E36),IF('Tabela 1ª Fase'!E36='Tabela 1ª Fase'!C36,1,0))+IF(ISNUMBER('Tabela 1ª Fase'!E42),IF('Tabela 1ª Fase'!E42='Tabela 1ª Fase'!C42,1,0))+IF(ISNUMBER('Tabela 1ª Fase'!E50),IF('Tabela 1ª Fase'!E50='Tabela 1ª Fase'!C50,1,0))+IF(ISNUMBER('Tabela 1ª Fase'!E56),IF('Tabela 1ª Fase'!E56='Tabela 1ª Fase'!C56,1,0))+IF(ISNUMBER('Tabela 1ª Fase'!E76),IF('Tabela 1ª Fase'!E76='Tabela 1ª Fase'!C76,1,0))+IF(ISNUMBER('Tabela 1ª Fase'!E80),IF('Tabela 1ª Fase'!E80='Tabela 1ª Fase'!C80,1,0))+IF(ISNUMBER('Tabela 1ª Fase'!E90),IF('Tabela 1ª Fase'!E90='Tabela 1ª Fase'!C90,1,0)))</f>
        <v>3</v>
      </c>
      <c r="H11" s="44">
        <f>SUM(IF('Tabela 1ª Fase'!E14&lt;'Tabela 1ª Fase'!C14,1,0)+IF('Tabela 1ª Fase'!E26&lt;'Tabela 1ª Fase'!C26,1,0)+IF('Tabela 1ª Fase'!E36&lt;'Tabela 1ª Fase'!C36,1,0)+IF('Tabela 1ª Fase'!E42&lt;'Tabela 1ª Fase'!C42,1,0)+IF('Tabela 1ª Fase'!E50&lt;'Tabela 1ª Fase'!C50,1,0)+IF('Tabela 1ª Fase'!E56&lt;'Tabela 1ª Fase'!C56,1,0)+IF('Tabela 1ª Fase'!E76&lt;'Tabela 1ª Fase'!C76,1,0)+IF('Tabela 1ª Fase'!E80&lt;'Tabela 1ª Fase'!C80,1,0)+IF('Tabela 1ª Fase'!E90&lt;'Tabela 1ª Fase'!C90,1,0))</f>
        <v>5</v>
      </c>
      <c r="I11" s="44">
        <f>SUM('Tabela 1ª Fase'!E14+'Tabela 1ª Fase'!E26+'Tabela 1ª Fase'!E36+'Tabela 1ª Fase'!E42+'Tabela 1ª Fase'!E50+'Tabela 1ª Fase'!E56+'Tabela 1ª Fase'!E76+'Tabela 1ª Fase'!E80+'Tabela 1ª Fase'!E90)</f>
        <v>7</v>
      </c>
      <c r="J11" s="44">
        <f>SUM('Tabela 1ª Fase'!C14+'Tabela 1ª Fase'!C26+'Tabela 1ª Fase'!C36+'Tabela 1ª Fase'!C42+'Tabela 1ª Fase'!C50+'Tabela 1ª Fase'!C56+'Tabela 1ª Fase'!C76+'Tabela 1ª Fase'!C80+'Tabela 1ª Fase'!C90)</f>
        <v>12</v>
      </c>
      <c r="K11" s="41">
        <f t="shared" si="2"/>
        <v>-5</v>
      </c>
      <c r="L11" s="50">
        <v>8</v>
      </c>
      <c r="M11" s="50">
        <f t="shared" si="3"/>
        <v>6</v>
      </c>
    </row>
    <row r="12" spans="1:15" s="21" customFormat="1" ht="24.95" customHeight="1" thickTop="1" thickBot="1" x14ac:dyDescent="0.25">
      <c r="A12" s="90"/>
      <c r="B12" s="39">
        <f t="shared" si="0"/>
        <v>0.18518518518518517</v>
      </c>
      <c r="C12" s="44" t="str">
        <f>Times!A8</f>
        <v>OCA</v>
      </c>
      <c r="D12" s="44">
        <f>SUM(IF(ISNUMBER('Tabela 1ª Fase'!E16),1)+IF(ISNUMBER('Tabela 1ª Fase'!E22),1)+IF(ISNUMBER('Tabela 1ª Fase'!E32),1)+IF(ISNUMBER('Tabela 1ª Fase'!E46),1)+IF(ISNUMBER('Tabela 1ª Fase'!C56),1)+IF(ISNUMBER('Tabela 1ª Fase'!E66),1)+IF(ISNUMBER('Tabela 1ª Fase'!E70),1)+IF(ISNUMBER('Tabela 1ª Fase'!C86),1)+IF(ISNUMBER('Tabela 1ª Fase'!E96),1))</f>
        <v>9</v>
      </c>
      <c r="E12" s="40">
        <f t="shared" si="1"/>
        <v>5</v>
      </c>
      <c r="F12" s="44">
        <f>SUM(IF('Tabela 1ª Fase'!E16&gt;'Tabela 1ª Fase'!C16,1,0)+IF('Tabela 1ª Fase'!E22&gt;'Tabela 1ª Fase'!C22,1,0)+IF('Tabela 1ª Fase'!E32&gt;'Tabela 1ª Fase'!C32,1,0)+IF('Tabela 1ª Fase'!E46&gt;'Tabela 1ª Fase'!C46,1,0)+IF('Tabela 1ª Fase'!C56&gt;'Tabela 1ª Fase'!E56,1,0)+IF('Tabela 1ª Fase'!E66&gt;'Tabela 1ª Fase'!C66,1,0)+IF('Tabela 1ª Fase'!E70&gt;'Tabela 1ª Fase'!C70,1,0)+IF('Tabela 1ª Fase'!C86&gt;'Tabela 1ª Fase'!E86,1,0)+IF('Tabela 1ª Fase'!E96&gt;'Tabela 1ª Fase'!C96,1,0))</f>
        <v>1</v>
      </c>
      <c r="G12" s="44">
        <f>SUM(IF(ISNUMBER('Tabela 1ª Fase'!E16),IF('Tabela 1ª Fase'!E16='Tabela 1ª Fase'!C16,1,0))+IF(ISNUMBER('Tabela 1ª Fase'!E22),IF('Tabela 1ª Fase'!E22='Tabela 1ª Fase'!C22,1,0))+IF(ISNUMBER('Tabela 1ª Fase'!E32),IF('Tabela 1ª Fase'!E32='Tabela 1ª Fase'!C32,1,0))+IF(ISNUMBER('Tabela 1ª Fase'!E46),IF('Tabela 1ª Fase'!E46='Tabela 1ª Fase'!C46,1,0))+IF(ISNUMBER('Tabela 1ª Fase'!C56),IF('Tabela 1ª Fase'!C56='Tabela 1ª Fase'!E56,1,0))+IF(ISNUMBER('Tabela 1ª Fase'!E66),IF('Tabela 1ª Fase'!E66='Tabela 1ª Fase'!C66,1,0))+IF(ISNUMBER('Tabela 1ª Fase'!E70),IF('Tabela 1ª Fase'!E70='Tabela 1ª Fase'!C70,1,0))+IF(ISNUMBER('Tabela 1ª Fase'!C86),IF('Tabela 1ª Fase'!C86='Tabela 1ª Fase'!E86,1,0))+IF(ISNUMBER('Tabela 1ª Fase'!E96),IF('Tabela 1ª Fase'!E96='Tabela 1ª Fase'!C96,1,0)))</f>
        <v>2</v>
      </c>
      <c r="H12" s="44">
        <f>SUM(IF('Tabela 1ª Fase'!E16&lt;'Tabela 1ª Fase'!C16,1,0)+IF('Tabela 1ª Fase'!E22&lt;'Tabela 1ª Fase'!C22,1,0)+IF('Tabela 1ª Fase'!E32&lt;'Tabela 1ª Fase'!C32,1,0)+IF('Tabela 1ª Fase'!E46&lt;'Tabela 1ª Fase'!C46,1,0)+IF('Tabela 1ª Fase'!C56&lt;'Tabela 1ª Fase'!E56,1,0)+IF('Tabela 1ª Fase'!E66&lt;'Tabela 1ª Fase'!C66,1,0)+IF('Tabela 1ª Fase'!E70&lt;'Tabela 1ª Fase'!C70,1,0)+IF('Tabela 1ª Fase'!C86&lt;'Tabela 1ª Fase'!E86,1,0)+IF('Tabela 1ª Fase'!E96&lt;'Tabela 1ª Fase'!C96,1,0))</f>
        <v>6</v>
      </c>
      <c r="I12" s="44">
        <f>SUM('Tabela 1ª Fase'!E16+'Tabela 1ª Fase'!E22+'Tabela 1ª Fase'!E32+'Tabela 1ª Fase'!E46+'Tabela 1ª Fase'!C56+'Tabela 1ª Fase'!E66+'Tabela 1ª Fase'!E70+'Tabela 1ª Fase'!C86+'Tabela 1ª Fase'!E96)</f>
        <v>5</v>
      </c>
      <c r="J12" s="44">
        <f>SUM('Tabela 1ª Fase'!C16+'Tabela 1ª Fase'!C22+'Tabela 1ª Fase'!C32+'Tabela 1ª Fase'!C46+'Tabela 1ª Fase'!E56+'Tabela 1ª Fase'!C66+'Tabela 1ª Fase'!C70+'Tabela 1ª Fase'!E86+'Tabela 1ª Fase'!C96)</f>
        <v>14</v>
      </c>
      <c r="K12" s="41">
        <f t="shared" si="2"/>
        <v>-9</v>
      </c>
      <c r="L12" s="50">
        <v>9</v>
      </c>
      <c r="M12" s="50">
        <f t="shared" si="3"/>
        <v>5</v>
      </c>
    </row>
    <row r="13" spans="1:15" s="21" customFormat="1" ht="24.95" customHeight="1" thickTop="1" thickBot="1" x14ac:dyDescent="0.25">
      <c r="A13" s="90"/>
      <c r="B13" s="39">
        <f t="shared" si="0"/>
        <v>0.1111111111111111</v>
      </c>
      <c r="C13" s="44" t="str">
        <f>Times!A2</f>
        <v>PAL</v>
      </c>
      <c r="D13" s="44">
        <f>SUM(IF(ISNUMBER('Tabela 1ª Fase'!C10),1)+IF(ISNUMBER('Tabela 1ª Fase'!C22),1)+IF(ISNUMBER('Tabela 1ª Fase'!C30),1)+IF(ISNUMBER('Tabela 1ª Fase'!C40),1)+IF(ISNUMBER('Tabela 1ª Fase'!C54),1)+IF(ISNUMBER('Tabela 1ª Fase'!C62),1)+IF(ISNUMBER('Tabela 1ª Fase'!C76),1)+IF(ISNUMBER('Tabela 1ª Fase'!E82),1)+IF(ISNUMBER('Tabela 1ª Fase'!C94),1))</f>
        <v>9</v>
      </c>
      <c r="E13" s="40">
        <f t="shared" si="1"/>
        <v>3</v>
      </c>
      <c r="F13" s="44">
        <f>SUM(IF('Tabela 1ª Fase'!C10&gt;'Tabela 1ª Fase'!E10,1,0)+IF('Tabela 1ª Fase'!C22&gt;'Tabela 1ª Fase'!E22,1,0)+IF('Tabela 1ª Fase'!C30&gt;'Tabela 1ª Fase'!E30,1,0)+IF('Tabela 1ª Fase'!C40&gt;'Tabela 1ª Fase'!E40,1,0)+IF('Tabela 1ª Fase'!C54&gt;'Tabela 1ª Fase'!E54,1,0)+IF('Tabela 1ª Fase'!C62&gt;'Tabela 1ª Fase'!E62,1,0)+IF('Tabela 1ª Fase'!C76&gt;'Tabela 1ª Fase'!E76,1,0)+IF('Tabela 1ª Fase'!E82&gt;'Tabela 1ª Fase'!C82,1,0)+IF('Tabela 1ª Fase'!C94&gt;'Tabela 1ª Fase'!E94,1,0))</f>
        <v>0</v>
      </c>
      <c r="G13" s="44">
        <f>SUM(IF(ISNUMBER('Tabela 1ª Fase'!C10),IF('Tabela 1ª Fase'!C10='Tabela 1ª Fase'!E10,1,0))+IF(ISNUMBER('Tabela 1ª Fase'!C22),IF('Tabela 1ª Fase'!C22='Tabela 1ª Fase'!E22,1,0))+IF(ISNUMBER('Tabela 1ª Fase'!C30),IF('Tabela 1ª Fase'!C30='Tabela 1ª Fase'!E30,1,0))+IF(ISNUMBER('Tabela 1ª Fase'!C40),IF('Tabela 1ª Fase'!C40='Tabela 1ª Fase'!E40,1,0))+IF(ISNUMBER('Tabela 1ª Fase'!C54),IF('Tabela 1ª Fase'!C54='Tabela 1ª Fase'!E54,1,0))+IF(ISNUMBER('Tabela 1ª Fase'!C62),IF('Tabela 1ª Fase'!C62='Tabela 1ª Fase'!E62,1,0))+IF(ISNUMBER('Tabela 1ª Fase'!C76),IF('Tabela 1ª Fase'!C76='Tabela 1ª Fase'!E76,1,0))+IF(ISNUMBER('Tabela 1ª Fase'!E82),IF('Tabela 1ª Fase'!E82='Tabela 1ª Fase'!C82,1,0))+IF(ISNUMBER('Tabela 1ª Fase'!C94),IF('Tabela 1ª Fase'!C94='Tabela 1ª Fase'!E94,1,0)))</f>
        <v>3</v>
      </c>
      <c r="H13" s="44">
        <f>SUM(IF('Tabela 1ª Fase'!C10&lt;'Tabela 1ª Fase'!E10,1,0)+IF('Tabela 1ª Fase'!C22&lt;'Tabela 1ª Fase'!E22,1,0)+IF('Tabela 1ª Fase'!C30&lt;'Tabela 1ª Fase'!E30,1,0)+IF('Tabela 1ª Fase'!C40&lt;'Tabela 1ª Fase'!E40,1,0)+IF('Tabela 1ª Fase'!C54&lt;'Tabela 1ª Fase'!E54,1,0)+IF('Tabela 1ª Fase'!C62&lt;'Tabela 1ª Fase'!E62,1,0)+IF('Tabela 1ª Fase'!C76&lt;'Tabela 1ª Fase'!E76,1,0)+IF('Tabela 1ª Fase'!E82&lt;'Tabela 1ª Fase'!C82,1,0)+IF('Tabela 1ª Fase'!C94&lt;'Tabela 1ª Fase'!E94,1,0))</f>
        <v>6</v>
      </c>
      <c r="I13" s="44">
        <f>SUM('Tabela 1ª Fase'!C10+'Tabela 1ª Fase'!C22+'Tabela 1ª Fase'!C30+'Tabela 1ª Fase'!C40+'Tabela 1ª Fase'!C54+'Tabela 1ª Fase'!C62+'Tabela 1ª Fase'!C76+'Tabela 1ª Fase'!E82+'Tabela 1ª Fase'!C94)</f>
        <v>6</v>
      </c>
      <c r="J13" s="44">
        <f>SUM('Tabela 1ª Fase'!E10+'Tabela 1ª Fase'!E22+'Tabela 1ª Fase'!E30+'Tabela 1ª Fase'!E40+'Tabela 1ª Fase'!E54+'Tabela 1ª Fase'!E62+'Tabela 1ª Fase'!E76+'Tabela 1ª Fase'!C82+'Tabela 1ª Fase'!E94)</f>
        <v>16</v>
      </c>
      <c r="K13" s="41">
        <f t="shared" si="2"/>
        <v>-10</v>
      </c>
      <c r="L13" s="50">
        <v>10</v>
      </c>
      <c r="M13" s="50">
        <f t="shared" si="3"/>
        <v>4</v>
      </c>
    </row>
    <row r="14" spans="1:15" s="21" customFormat="1" ht="6.95" customHeight="1" thickTop="1" thickBot="1" x14ac:dyDescent="0.25">
      <c r="A14" s="45"/>
      <c r="B14" s="46"/>
      <c r="C14" s="47"/>
      <c r="D14" s="47"/>
      <c r="E14" s="47"/>
      <c r="F14" s="47"/>
      <c r="G14" s="47"/>
      <c r="H14" s="47"/>
      <c r="I14" s="47"/>
      <c r="J14" s="47"/>
      <c r="K14" s="64"/>
      <c r="L14" s="50"/>
      <c r="M14" s="50"/>
    </row>
    <row r="15" spans="1:15" ht="24" thickTop="1" x14ac:dyDescent="0.2"/>
  </sheetData>
  <sheetProtection algorithmName="SHA-512" hashValue="LjoVipypTKaGSTRZ6t831JE0VFfPDT7ZRK3VbXPJ416G0Y5YM4fBkzR7gVx8Xqr7zqdM8oax+EyhbNYjeKuuyA==" saltValue="41PeCHoEyqzQY7q7oXH+KQ==" spinCount="100000" sheet="1" objects="1" scenarios="1"/>
  <sortState ref="B4:K13">
    <sortCondition descending="1" ref="E4:E13"/>
    <sortCondition descending="1" ref="F4:F13"/>
    <sortCondition descending="1" ref="K4:K13"/>
    <sortCondition descending="1" ref="I4:I13"/>
    <sortCondition descending="1" ref="J4:J13"/>
  </sortState>
  <mergeCells count="3">
    <mergeCell ref="A1:K2"/>
    <mergeCell ref="A3:A13"/>
    <mergeCell ref="L1:M2"/>
  </mergeCells>
  <phoneticPr fontId="0" type="noConversion"/>
  <printOptions horizontalCentered="1" verticalCentered="1"/>
  <pageMargins left="0" right="0" top="0" bottom="0" header="0.51181102362204722" footer="0.51181102362204722"/>
  <pageSetup paperSize="9" scale="94" orientation="portrait" r:id="rId1"/>
  <headerFooter alignWithMargins="0"/>
  <cellWatches>
    <cellWatch r="N4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4"/>
  <dimension ref="A1:C11"/>
  <sheetViews>
    <sheetView zoomScale="120" zoomScaleNormal="120" workbookViewId="0">
      <selection activeCell="F6" sqref="F6"/>
    </sheetView>
  </sheetViews>
  <sheetFormatPr defaultRowHeight="12.75" x14ac:dyDescent="0.2"/>
  <cols>
    <col min="1" max="1" width="28.140625" style="1" bestFit="1" customWidth="1"/>
    <col min="2" max="2" width="9.140625" style="10"/>
    <col min="3" max="3" width="9.140625" style="8"/>
  </cols>
  <sheetData>
    <row r="1" spans="1:1" ht="21" thickTop="1" x14ac:dyDescent="0.3">
      <c r="A1" s="65" t="s">
        <v>70</v>
      </c>
    </row>
    <row r="2" spans="1:1" ht="20.25" x14ac:dyDescent="0.3">
      <c r="A2" s="66" t="s">
        <v>71</v>
      </c>
    </row>
    <row r="3" spans="1:1" ht="20.25" x14ac:dyDescent="0.3">
      <c r="A3" s="66" t="s">
        <v>69</v>
      </c>
    </row>
    <row r="4" spans="1:1" ht="20.25" x14ac:dyDescent="0.3">
      <c r="A4" s="66" t="s">
        <v>67</v>
      </c>
    </row>
    <row r="5" spans="1:1" ht="20.25" x14ac:dyDescent="0.3">
      <c r="A5" s="66" t="s">
        <v>66</v>
      </c>
    </row>
    <row r="6" spans="1:1" ht="20.25" x14ac:dyDescent="0.3">
      <c r="A6" s="66" t="s">
        <v>72</v>
      </c>
    </row>
    <row r="7" spans="1:1" ht="20.25" x14ac:dyDescent="0.3">
      <c r="A7" s="66" t="s">
        <v>64</v>
      </c>
    </row>
    <row r="8" spans="1:1" ht="20.25" x14ac:dyDescent="0.3">
      <c r="A8" s="66" t="s">
        <v>65</v>
      </c>
    </row>
    <row r="9" spans="1:1" ht="20.25" x14ac:dyDescent="0.3">
      <c r="A9" s="66" t="s">
        <v>63</v>
      </c>
    </row>
    <row r="10" spans="1:1" ht="21" thickBot="1" x14ac:dyDescent="0.35">
      <c r="A10" s="67" t="s">
        <v>68</v>
      </c>
    </row>
    <row r="11" spans="1:1" ht="13.5" thickTop="1" x14ac:dyDescent="0.2"/>
  </sheetData>
  <sheetProtection algorithmName="SHA-512" hashValue="B7sRHZ+4Osj14gFueAE1qC02sPBn291my7AempxJUpJ89O0SPOW15nJMiGPGamMsvuqvO6rTdWxqg3NWisvbCw==" saltValue="OM5uCOw+NR3797arn6hhww==" spinCount="100000" sheet="1" objects="1" scenarios="1"/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Tabela 1ª Fase</vt:lpstr>
      <vt:lpstr>Classificação</vt:lpstr>
      <vt:lpstr>Times</vt:lpstr>
      <vt:lpstr>Classificação!Area_de_impressao</vt:lpstr>
      <vt:lpstr>'Tabela 1ª Fase'!Area_de_impressao</vt:lpstr>
    </vt:vector>
  </TitlesOfParts>
  <Company>Residencia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e Sonia</dc:creator>
  <cp:lastModifiedBy>Ricardo Baruque</cp:lastModifiedBy>
  <cp:lastPrinted>2005-12-16T03:33:16Z</cp:lastPrinted>
  <dcterms:created xsi:type="dcterms:W3CDTF">2003-04-10T01:25:59Z</dcterms:created>
  <dcterms:modified xsi:type="dcterms:W3CDTF">2023-03-27T17:27:55Z</dcterms:modified>
</cp:coreProperties>
</file>